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kumente\"/>
    </mc:Choice>
  </mc:AlternateContent>
  <bookViews>
    <workbookView xWindow="0" yWindow="0" windowWidth="25200" windowHeight="11850"/>
  </bookViews>
  <sheets>
    <sheet name="Januar" sheetId="10" r:id="rId1"/>
    <sheet name="Februar" sheetId="11" r:id="rId2"/>
    <sheet name="März" sheetId="13" r:id="rId3"/>
    <sheet name="April" sheetId="14" r:id="rId4"/>
    <sheet name="Mai" sheetId="12" r:id="rId5"/>
    <sheet name="Juni" sheetId="16" r:id="rId6"/>
    <sheet name="Juli" sheetId="17" r:id="rId7"/>
    <sheet name="August" sheetId="15" r:id="rId8"/>
    <sheet name="September" sheetId="18" r:id="rId9"/>
    <sheet name="Oktober" sheetId="7" r:id="rId10"/>
    <sheet name="November" sheetId="8" r:id="rId11"/>
    <sheet name="Dezember" sheetId="9" r:id="rId12"/>
    <sheet name="Support" sheetId="5" state="hidden" r:id="rId13"/>
  </sheets>
  <definedNames>
    <definedName name="DropdownEintr">Support!$A$2:$A$5</definedName>
    <definedName name="DropwdownEintr">Support!$A$1:$A$5</definedName>
  </definedNames>
  <calcPr calcId="162913"/>
</workbook>
</file>

<file path=xl/calcChain.xml><?xml version="1.0" encoding="utf-8"?>
<calcChain xmlns="http://schemas.openxmlformats.org/spreadsheetml/2006/main">
  <c r="E39" i="15" l="1"/>
  <c r="E40" i="15"/>
  <c r="E32" i="15"/>
  <c r="E33" i="15"/>
  <c r="E25" i="15"/>
  <c r="E26" i="15"/>
  <c r="E24" i="13"/>
  <c r="E25" i="13"/>
  <c r="E30" i="13"/>
  <c r="E31" i="13"/>
  <c r="E32" i="13"/>
  <c r="E15" i="18" l="1"/>
  <c r="E30" i="18" l="1"/>
  <c r="E30" i="16" l="1"/>
  <c r="F5" i="9" l="1"/>
  <c r="F5" i="8"/>
  <c r="F5" i="18"/>
  <c r="F5" i="15"/>
  <c r="F5" i="17"/>
  <c r="F5" i="16"/>
  <c r="F5" i="12"/>
  <c r="F5" i="14"/>
  <c r="F5" i="13"/>
  <c r="F5" i="11"/>
  <c r="E40" i="17" l="1"/>
  <c r="E40" i="13"/>
  <c r="E40" i="12"/>
  <c r="F3" i="9"/>
  <c r="F4" i="9"/>
  <c r="F2" i="9"/>
  <c r="B5" i="9"/>
  <c r="B5" i="8"/>
  <c r="F4" i="8"/>
  <c r="F3" i="8"/>
  <c r="F2" i="8"/>
  <c r="B5" i="7"/>
  <c r="F5" i="7"/>
  <c r="F3" i="7"/>
  <c r="F4" i="7"/>
  <c r="F2" i="7"/>
  <c r="B5" i="18"/>
  <c r="C46" i="18" s="1"/>
  <c r="F3" i="18"/>
  <c r="F4" i="18"/>
  <c r="F2" i="18"/>
  <c r="B5" i="17"/>
  <c r="C46" i="17" s="1"/>
  <c r="F3" i="17"/>
  <c r="F4" i="17"/>
  <c r="F2" i="17"/>
  <c r="F3" i="15"/>
  <c r="F4" i="15"/>
  <c r="F2" i="15"/>
  <c r="B5" i="15"/>
  <c r="C46" i="15" s="1"/>
  <c r="B5" i="16"/>
  <c r="F3" i="16"/>
  <c r="F4" i="16"/>
  <c r="F2" i="16"/>
  <c r="F3" i="12"/>
  <c r="F4" i="12"/>
  <c r="F2" i="12"/>
  <c r="B5" i="12"/>
  <c r="C46" i="12" s="1"/>
  <c r="B5" i="14"/>
  <c r="F3" i="14"/>
  <c r="F4" i="14"/>
  <c r="F2" i="14"/>
  <c r="F5" i="10"/>
  <c r="B5" i="13"/>
  <c r="C46" i="13" s="1"/>
  <c r="F3" i="13"/>
  <c r="F4" i="13"/>
  <c r="F2" i="13"/>
  <c r="F3" i="11"/>
  <c r="F4" i="11"/>
  <c r="F2" i="11"/>
  <c r="B5" i="11"/>
  <c r="C46" i="11" s="1"/>
  <c r="F47" i="18"/>
  <c r="E39" i="18"/>
  <c r="E38" i="18"/>
  <c r="E37" i="18"/>
  <c r="E36" i="18"/>
  <c r="E35" i="18"/>
  <c r="E34" i="18"/>
  <c r="E33" i="18"/>
  <c r="E32" i="18"/>
  <c r="E31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4" i="18"/>
  <c r="E13" i="18"/>
  <c r="E12" i="18"/>
  <c r="E11" i="18"/>
  <c r="E10" i="18"/>
  <c r="F47" i="17"/>
  <c r="E39" i="17"/>
  <c r="E38" i="17"/>
  <c r="E37" i="17"/>
  <c r="E36" i="17"/>
  <c r="E35" i="17"/>
  <c r="E34" i="17"/>
  <c r="E33" i="17"/>
  <c r="E32" i="17"/>
  <c r="E31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F47" i="16"/>
  <c r="E39" i="16"/>
  <c r="E38" i="16"/>
  <c r="E37" i="16"/>
  <c r="E36" i="16"/>
  <c r="E35" i="16"/>
  <c r="E34" i="16"/>
  <c r="E33" i="16"/>
  <c r="E32" i="16"/>
  <c r="E31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C46" i="16"/>
  <c r="F47" i="15"/>
  <c r="E38" i="15"/>
  <c r="E37" i="15"/>
  <c r="E36" i="15"/>
  <c r="E35" i="15"/>
  <c r="E34" i="15"/>
  <c r="E31" i="15"/>
  <c r="E29" i="15"/>
  <c r="E28" i="15"/>
  <c r="E27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F47" i="14"/>
  <c r="E39" i="14"/>
  <c r="E38" i="14"/>
  <c r="E37" i="14"/>
  <c r="E36" i="14"/>
  <c r="E35" i="14"/>
  <c r="E34" i="14"/>
  <c r="E33" i="14"/>
  <c r="E32" i="14"/>
  <c r="E31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C46" i="14"/>
  <c r="F47" i="13"/>
  <c r="E39" i="13"/>
  <c r="E38" i="13"/>
  <c r="E37" i="13"/>
  <c r="E36" i="13"/>
  <c r="E35" i="13"/>
  <c r="E34" i="13"/>
  <c r="E33" i="13"/>
  <c r="E29" i="13"/>
  <c r="E28" i="13"/>
  <c r="E27" i="13"/>
  <c r="E26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F47" i="12"/>
  <c r="E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F47" i="11"/>
  <c r="E38" i="11"/>
  <c r="E37" i="11"/>
  <c r="E36" i="11"/>
  <c r="E35" i="11"/>
  <c r="E34" i="11"/>
  <c r="E33" i="11"/>
  <c r="E32" i="11"/>
  <c r="E31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F47" i="10"/>
  <c r="E48" i="10" s="1"/>
  <c r="E46" i="11" s="1"/>
  <c r="C46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41" i="10" l="1"/>
  <c r="C47" i="10" s="1"/>
  <c r="E41" i="18"/>
  <c r="E41" i="15"/>
  <c r="E41" i="13"/>
  <c r="E41" i="11"/>
  <c r="E41" i="12"/>
  <c r="E41" i="14"/>
  <c r="E41" i="16"/>
  <c r="E41" i="17"/>
  <c r="F48" i="10"/>
  <c r="F46" i="11" s="1"/>
  <c r="F48" i="11" s="1"/>
  <c r="F46" i="13" s="1"/>
  <c r="E30" i="7"/>
  <c r="E31" i="7"/>
  <c r="E32" i="7"/>
  <c r="E33" i="7"/>
  <c r="E34" i="7"/>
  <c r="E35" i="7"/>
  <c r="E36" i="7"/>
  <c r="E37" i="7"/>
  <c r="E38" i="7"/>
  <c r="E39" i="7"/>
  <c r="E40" i="7"/>
  <c r="C46" i="9"/>
  <c r="F47" i="9"/>
  <c r="E40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F47" i="8"/>
  <c r="C46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F47" i="7"/>
  <c r="C46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A10" i="5"/>
  <c r="B47" i="10" l="1"/>
  <c r="C48" i="10" s="1"/>
  <c r="D7" i="11" s="1"/>
  <c r="E48" i="13"/>
  <c r="E46" i="14" s="1"/>
  <c r="F48" i="13"/>
  <c r="F46" i="14" s="1"/>
  <c r="F48" i="14" s="1"/>
  <c r="F46" i="12" s="1"/>
  <c r="F48" i="12" s="1"/>
  <c r="F46" i="16" s="1"/>
  <c r="E48" i="11"/>
  <c r="E46" i="13" s="1"/>
  <c r="E41" i="7"/>
  <c r="E41" i="8"/>
  <c r="E41" i="9"/>
  <c r="B48" i="10" l="1"/>
  <c r="C7" i="11" s="1"/>
  <c r="B47" i="11" s="1"/>
  <c r="E48" i="12"/>
  <c r="E46" i="16" s="1"/>
  <c r="E48" i="14"/>
  <c r="E46" i="12" s="1"/>
  <c r="E48" i="16"/>
  <c r="E46" i="17" s="1"/>
  <c r="F48" i="16"/>
  <c r="F46" i="17" s="1"/>
  <c r="E48" i="17" s="1"/>
  <c r="E46" i="15" s="1"/>
  <c r="C47" i="11" l="1"/>
  <c r="C48" i="11" s="1"/>
  <c r="D7" i="13" s="1"/>
  <c r="F48" i="17"/>
  <c r="F46" i="15" s="1"/>
  <c r="F48" i="15" s="1"/>
  <c r="F46" i="18" s="1"/>
  <c r="B48" i="11" l="1"/>
  <c r="C7" i="13" s="1"/>
  <c r="C47" i="13" s="1"/>
  <c r="E48" i="15"/>
  <c r="E46" i="18" s="1"/>
  <c r="E48" i="18"/>
  <c r="E46" i="7" s="1"/>
  <c r="F48" i="18"/>
  <c r="F46" i="7" s="1"/>
  <c r="B47" i="13" l="1"/>
  <c r="B48" i="13" s="1"/>
  <c r="C7" i="14" s="1"/>
  <c r="C48" i="13"/>
  <c r="D7" i="14" s="1"/>
  <c r="F48" i="7"/>
  <c r="E48" i="7"/>
  <c r="E46" i="8" s="1"/>
  <c r="B47" i="14" l="1"/>
  <c r="C47" i="14"/>
  <c r="F46" i="8"/>
  <c r="E48" i="8" s="1"/>
  <c r="E46" i="9" s="1"/>
  <c r="C48" i="14" l="1"/>
  <c r="D7" i="12" s="1"/>
  <c r="B48" i="14"/>
  <c r="C7" i="12" s="1"/>
  <c r="C47" i="12"/>
  <c r="F48" i="8"/>
  <c r="F46" i="9" s="1"/>
  <c r="F48" i="9" s="1"/>
  <c r="B47" i="12" l="1"/>
  <c r="C48" i="12" s="1"/>
  <c r="D7" i="16" s="1"/>
  <c r="B48" i="12"/>
  <c r="C7" i="16" s="1"/>
  <c r="B47" i="16" s="1"/>
  <c r="E48" i="9"/>
  <c r="C47" i="16" l="1"/>
  <c r="C48" i="16"/>
  <c r="D7" i="17" s="1"/>
  <c r="B48" i="16"/>
  <c r="C7" i="17" s="1"/>
  <c r="C47" i="17" l="1"/>
  <c r="B47" i="17"/>
  <c r="C48" i="17" l="1"/>
  <c r="D7" i="15" s="1"/>
  <c r="B48" i="17"/>
  <c r="C7" i="15" s="1"/>
  <c r="B47" i="15" l="1"/>
  <c r="C47" i="15"/>
  <c r="C48" i="15" l="1"/>
  <c r="D7" i="18" s="1"/>
  <c r="B48" i="15"/>
  <c r="C7" i="18" s="1"/>
  <c r="B47" i="18" s="1"/>
  <c r="C47" i="18" l="1"/>
  <c r="C48" i="18" s="1"/>
  <c r="D7" i="7" s="1"/>
  <c r="C47" i="7" s="1"/>
  <c r="B48" i="18" l="1"/>
  <c r="C7" i="7" s="1"/>
  <c r="B47" i="7" s="1"/>
  <c r="C48" i="7" s="1"/>
  <c r="D7" i="8" s="1"/>
  <c r="C47" i="8" s="1"/>
  <c r="B48" i="7" l="1"/>
  <c r="C7" i="8" s="1"/>
  <c r="B47" i="8" s="1"/>
  <c r="B48" i="8" s="1"/>
  <c r="C7" i="9" s="1"/>
  <c r="B47" i="9" s="1"/>
  <c r="C48" i="8" l="1"/>
  <c r="D7" i="9" s="1"/>
  <c r="C47" i="9" s="1"/>
  <c r="B48" i="9" s="1"/>
  <c r="C48" i="9" l="1"/>
</calcChain>
</file>

<file path=xl/sharedStrings.xml><?xml version="1.0" encoding="utf-8"?>
<sst xmlns="http://schemas.openxmlformats.org/spreadsheetml/2006/main" count="295" uniqueCount="27">
  <si>
    <t>ZEITERFASSUNGSBOGEN</t>
  </si>
  <si>
    <t>FÜR STUDENTISCHE HILFSKRÄFTE</t>
  </si>
  <si>
    <t>Name:</t>
  </si>
  <si>
    <t>Vorname:</t>
  </si>
  <si>
    <t>Dienststelle:</t>
  </si>
  <si>
    <t>Soll:</t>
  </si>
  <si>
    <t>Stunden pro Monat</t>
  </si>
  <si>
    <t>Monat:</t>
  </si>
  <si>
    <t>Übertrag aus dem Vormonat:</t>
  </si>
  <si>
    <t>Tag</t>
  </si>
  <si>
    <t>Ende des Dienstes</t>
  </si>
  <si>
    <t>Pause</t>
  </si>
  <si>
    <t>Bemerkungen</t>
  </si>
  <si>
    <t>Arbeitszeit</t>
  </si>
  <si>
    <t>Urlaub</t>
  </si>
  <si>
    <t>Ist:</t>
  </si>
  <si>
    <t>Differenz:</t>
  </si>
  <si>
    <t>Arbeitszeit          Ist</t>
  </si>
  <si>
    <t>Summe:</t>
  </si>
  <si>
    <t>Krankheit</t>
  </si>
  <si>
    <t>Weiterbildung</t>
  </si>
  <si>
    <t>Feiertag</t>
  </si>
  <si>
    <t xml:space="preserve">               </t>
  </si>
  <si>
    <t>Beginn d. Dienstes</t>
  </si>
  <si>
    <t>verwendet:</t>
  </si>
  <si>
    <t>Rest:</t>
  </si>
  <si>
    <t>Makro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</si>
</sst>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"/>
    <numFmt numFmtId="165" formatCode="mmmm\ yyyy"/>
    <numFmt numFmtId="166" formatCode="[h]:mm"/>
    <numFmt numFmtId="167" formatCode="ddd\,\ dd/mm/yy"/>
  </numFmts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 applyFill="1"/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0" xfId="0" quotePrefix="1" applyAlignment="1">
      <alignment horizontal="right"/>
    </xf>
    <xf numFmtId="166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2" borderId="0" xfId="0" applyNumberFormat="1" applyFill="1" applyAlignment="1">
      <alignment horizontal="right"/>
    </xf>
    <xf numFmtId="0" fontId="0" fillId="2" borderId="1" xfId="0" applyFill="1" applyBorder="1"/>
    <xf numFmtId="166" fontId="0" fillId="2" borderId="0" xfId="0" applyNumberFormat="1" applyFill="1" applyAlignment="1">
      <alignment horizontal="left"/>
    </xf>
    <xf numFmtId="166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165" fontId="0" fillId="0" borderId="0" xfId="0" applyNumberFormat="1" applyFill="1" applyBorder="1" applyAlignment="1">
      <alignment horizontal="left"/>
    </xf>
    <xf numFmtId="166" fontId="0" fillId="0" borderId="0" xfId="0" applyNumberFormat="1" applyFill="1" applyAlignment="1">
      <alignment horizontal="left"/>
    </xf>
    <xf numFmtId="0" fontId="0" fillId="2" borderId="2" xfId="0" quotePrefix="1" applyFill="1" applyBorder="1" applyAlignment="1">
      <alignment horizontal="right"/>
    </xf>
    <xf numFmtId="0" fontId="2" fillId="0" borderId="0" xfId="0" applyFont="1"/>
    <xf numFmtId="166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6" fontId="0" fillId="0" borderId="0" xfId="0" applyNumberFormat="1" applyFont="1"/>
    <xf numFmtId="166" fontId="0" fillId="2" borderId="0" xfId="0" applyNumberFormat="1" applyFill="1" applyBorder="1" applyAlignment="1">
      <alignment horizontal="left"/>
    </xf>
  </cellXfs>
  <cellStyles count="1">
    <cellStyle name="Standard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.140625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 s="15"/>
    </row>
    <row r="3" spans="1:13" x14ac:dyDescent="0.25">
      <c r="E3" s="2" t="s">
        <v>3</v>
      </c>
      <c r="F3" s="15"/>
    </row>
    <row r="4" spans="1:13" x14ac:dyDescent="0.25">
      <c r="E4" s="2" t="s">
        <v>4</v>
      </c>
      <c r="F4" s="15"/>
    </row>
    <row r="5" spans="1:13" x14ac:dyDescent="0.25">
      <c r="A5" t="s">
        <v>5</v>
      </c>
      <c r="B5" s="14"/>
      <c r="C5" t="s">
        <v>6</v>
      </c>
      <c r="E5" s="2" t="s">
        <v>7</v>
      </c>
      <c r="F5" s="19">
        <f>A10</f>
        <v>42370</v>
      </c>
      <c r="G5" s="3"/>
    </row>
    <row r="7" spans="1:13" x14ac:dyDescent="0.25">
      <c r="A7" t="s">
        <v>8</v>
      </c>
      <c r="C7" s="21"/>
      <c r="D7" s="16"/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42370</v>
      </c>
      <c r="B10" s="6"/>
      <c r="C10" s="6"/>
      <c r="D10" s="6"/>
      <c r="E10" s="6">
        <f>C10-B10-D10</f>
        <v>0</v>
      </c>
    </row>
    <row r="11" spans="1:13" x14ac:dyDescent="0.25">
      <c r="A11" s="10">
        <v>42371</v>
      </c>
      <c r="B11" s="6"/>
      <c r="C11" s="6"/>
      <c r="D11" s="6"/>
      <c r="E11" s="6">
        <f t="shared" ref="E11:E40" si="0">C11-B11-D11</f>
        <v>0</v>
      </c>
    </row>
    <row r="12" spans="1:13" x14ac:dyDescent="0.25">
      <c r="A12" s="10">
        <v>42372</v>
      </c>
      <c r="B12" s="6"/>
      <c r="C12" s="6"/>
      <c r="D12" s="6"/>
      <c r="E12" s="6">
        <f t="shared" si="0"/>
        <v>0</v>
      </c>
    </row>
    <row r="13" spans="1:13" x14ac:dyDescent="0.25">
      <c r="A13" s="10">
        <v>42373</v>
      </c>
      <c r="B13" s="6"/>
      <c r="C13" s="6"/>
      <c r="D13" s="6"/>
      <c r="E13" s="6">
        <f t="shared" si="0"/>
        <v>0</v>
      </c>
    </row>
    <row r="14" spans="1:13" x14ac:dyDescent="0.25">
      <c r="A14" s="10">
        <v>42374</v>
      </c>
      <c r="B14" s="6"/>
      <c r="C14" s="6"/>
      <c r="D14" s="6"/>
      <c r="E14" s="6">
        <f t="shared" si="0"/>
        <v>0</v>
      </c>
    </row>
    <row r="15" spans="1:13" x14ac:dyDescent="0.25">
      <c r="A15" s="10">
        <v>42375</v>
      </c>
      <c r="B15" s="6"/>
      <c r="C15" s="6"/>
      <c r="D15" s="6"/>
      <c r="E15" s="6">
        <f t="shared" si="0"/>
        <v>0</v>
      </c>
    </row>
    <row r="16" spans="1:13" x14ac:dyDescent="0.25">
      <c r="A16" s="10">
        <v>42376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42377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42378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42379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42380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42381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42382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42383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42384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42385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42386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42387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42388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42389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42390</v>
      </c>
      <c r="B30" s="6"/>
      <c r="C30" s="6"/>
      <c r="D30" s="6"/>
      <c r="E30" s="6">
        <f t="shared" si="0"/>
        <v>0</v>
      </c>
      <c r="L30" s="6"/>
      <c r="M30" s="6"/>
    </row>
    <row r="31" spans="1:13" x14ac:dyDescent="0.25">
      <c r="A31" s="10">
        <v>42391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42392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42393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42394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42395</v>
      </c>
      <c r="B35" s="6"/>
      <c r="C35" s="6"/>
      <c r="D35" s="6"/>
      <c r="E35" s="6">
        <f t="shared" si="0"/>
        <v>0</v>
      </c>
    </row>
    <row r="36" spans="1:13" x14ac:dyDescent="0.25">
      <c r="A36" s="10">
        <v>42396</v>
      </c>
      <c r="B36" s="6"/>
      <c r="C36" s="6"/>
      <c r="D36" s="6"/>
      <c r="E36" s="6">
        <f t="shared" si="0"/>
        <v>0</v>
      </c>
    </row>
    <row r="37" spans="1:13" x14ac:dyDescent="0.25">
      <c r="A37" s="10">
        <v>42397</v>
      </c>
      <c r="B37" s="6"/>
      <c r="C37" s="6"/>
      <c r="D37" s="6"/>
      <c r="E37" s="6">
        <f t="shared" si="0"/>
        <v>0</v>
      </c>
    </row>
    <row r="38" spans="1:13" x14ac:dyDescent="0.25">
      <c r="A38" s="10">
        <v>42398</v>
      </c>
      <c r="B38" s="6"/>
      <c r="C38" s="6"/>
      <c r="D38" s="6"/>
      <c r="E38" s="6">
        <f t="shared" si="0"/>
        <v>0</v>
      </c>
    </row>
    <row r="39" spans="1:13" x14ac:dyDescent="0.25">
      <c r="A39" s="10">
        <v>42399</v>
      </c>
      <c r="B39" s="6"/>
      <c r="C39" s="6"/>
      <c r="D39" s="6"/>
      <c r="E39" s="6">
        <f t="shared" si="0"/>
        <v>0</v>
      </c>
    </row>
    <row r="40" spans="1:13" x14ac:dyDescent="0.25">
      <c r="A40" s="10">
        <v>42400</v>
      </c>
      <c r="B40" s="6"/>
      <c r="C40" s="6"/>
      <c r="D40" s="6"/>
      <c r="E40" s="6">
        <f t="shared" si="0"/>
        <v>0</v>
      </c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B46" s="11"/>
      <c r="C46" s="12">
        <f>B5</f>
        <v>0</v>
      </c>
      <c r="D46" s="4" t="s">
        <v>15</v>
      </c>
      <c r="E46" s="18"/>
      <c r="F46" s="26"/>
    </row>
    <row r="47" spans="1:13" x14ac:dyDescent="0.25">
      <c r="A47" s="4" t="s">
        <v>15</v>
      </c>
      <c r="B47" s="24">
        <f>IF(E41=0,C7,IF(E41-D7&lt;0,"-","+"))</f>
        <v>0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40">
    <cfRule type="expression" dxfId="11" priority="1">
      <formula>OR(WEEKDAY($A10)=1,WEEKDAY($A10)=7)</formula>
    </cfRule>
  </conditionalFormatting>
  <dataValidations count="6">
    <dataValidation allowBlank="1" showInputMessage="1" showErrorMessage="1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allowBlank="1" showInputMessage="1" showErrorMessage="1" promptTitle="Hinweis" sqref="B48:C48 I33:I40 I10:I31 H21:H40 H10:H19 G10:G40 B47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">
      <formula1>DropdownEintr</formula1>
    </dataValidation>
    <dataValidation operator="equal" allowBlank="1" showInputMessage="1" showErrorMessage="1" sqref="E48"/>
    <dataValidation allowBlank="1" showInputMessage="1" showErrorMessage="1" promptTitle="Achtung" prompt="Bitte geben Sie hier an, ob Ihr Übertrag aus dem Vormonat positiv oder negativ ist:_x000a__x000a_negativ: '-_x000a_positiv: '+_x000a__x000a_Das einfache Anführungszeichen erhalten Sie mit Shift + Raute-Taste." sqref="C7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40"/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.140625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 s="18">
        <f>Januar!F2</f>
        <v>0</v>
      </c>
    </row>
    <row r="3" spans="1:13" x14ac:dyDescent="0.25">
      <c r="E3" s="2" t="s">
        <v>3</v>
      </c>
      <c r="F3" s="18">
        <f>Januar!F3</f>
        <v>0</v>
      </c>
    </row>
    <row r="4" spans="1:13" x14ac:dyDescent="0.25">
      <c r="E4" s="2" t="s">
        <v>4</v>
      </c>
      <c r="F4" s="18">
        <f>Januar!F4</f>
        <v>0</v>
      </c>
    </row>
    <row r="5" spans="1:13" x14ac:dyDescent="0.25">
      <c r="A5" t="s">
        <v>5</v>
      </c>
      <c r="B5" s="17">
        <f>Januar!B5</f>
        <v>0</v>
      </c>
      <c r="C5" t="s">
        <v>6</v>
      </c>
      <c r="E5" s="2" t="s">
        <v>7</v>
      </c>
      <c r="F5" s="19">
        <f>A10</f>
        <v>42644</v>
      </c>
      <c r="G5" s="3"/>
    </row>
    <row r="7" spans="1:13" x14ac:dyDescent="0.25">
      <c r="A7" t="s">
        <v>8</v>
      </c>
      <c r="C7" s="11" t="str">
        <f>September!B48</f>
        <v>-</v>
      </c>
      <c r="D7" s="20">
        <f>September!C48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42644</v>
      </c>
      <c r="B10" s="6"/>
      <c r="C10" s="6"/>
      <c r="D10" s="6"/>
      <c r="E10" s="6">
        <f>C10-B10-D10</f>
        <v>0</v>
      </c>
    </row>
    <row r="11" spans="1:13" x14ac:dyDescent="0.25">
      <c r="A11" s="10">
        <v>42645</v>
      </c>
      <c r="B11" s="6"/>
      <c r="C11" s="6"/>
      <c r="D11" s="6"/>
      <c r="E11" s="6">
        <f t="shared" ref="E11:E40" si="0">C11-B11-D11</f>
        <v>0</v>
      </c>
    </row>
    <row r="12" spans="1:13" x14ac:dyDescent="0.25">
      <c r="A12" s="10">
        <v>42646</v>
      </c>
      <c r="B12" s="6"/>
      <c r="C12" s="6"/>
      <c r="D12" s="6"/>
      <c r="E12" s="6">
        <f t="shared" si="0"/>
        <v>0</v>
      </c>
    </row>
    <row r="13" spans="1:13" x14ac:dyDescent="0.25">
      <c r="A13" s="10">
        <v>42647</v>
      </c>
      <c r="B13" s="6"/>
      <c r="C13" s="6"/>
      <c r="D13" s="6"/>
      <c r="E13" s="6">
        <f t="shared" si="0"/>
        <v>0</v>
      </c>
    </row>
    <row r="14" spans="1:13" x14ac:dyDescent="0.25">
      <c r="A14" s="10">
        <v>42648</v>
      </c>
      <c r="B14" s="6"/>
      <c r="C14" s="6"/>
      <c r="D14" s="6"/>
      <c r="E14" s="6">
        <f t="shared" si="0"/>
        <v>0</v>
      </c>
    </row>
    <row r="15" spans="1:13" x14ac:dyDescent="0.25">
      <c r="A15" s="10">
        <v>42649</v>
      </c>
      <c r="B15" s="6"/>
      <c r="C15" s="6"/>
      <c r="D15" s="6"/>
      <c r="E15" s="6">
        <f t="shared" si="0"/>
        <v>0</v>
      </c>
    </row>
    <row r="16" spans="1:13" x14ac:dyDescent="0.25">
      <c r="A16" s="10">
        <v>42650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42651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42652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42653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42654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42655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42656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42657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42658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42659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42660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42661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42662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42663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42664</v>
      </c>
      <c r="B30" s="6"/>
      <c r="C30" s="6"/>
      <c r="D30" s="6"/>
      <c r="E30" s="6">
        <f t="shared" si="0"/>
        <v>0</v>
      </c>
      <c r="L30" s="6"/>
      <c r="M30" s="6"/>
    </row>
    <row r="31" spans="1:13" x14ac:dyDescent="0.25">
      <c r="A31" s="10">
        <v>42665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42666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42667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42668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42669</v>
      </c>
      <c r="B35" s="6"/>
      <c r="C35" s="6"/>
      <c r="D35" s="6"/>
      <c r="E35" s="6">
        <f t="shared" si="0"/>
        <v>0</v>
      </c>
    </row>
    <row r="36" spans="1:13" x14ac:dyDescent="0.25">
      <c r="A36" s="10">
        <v>42670</v>
      </c>
      <c r="B36" s="6"/>
      <c r="C36" s="6"/>
      <c r="D36" s="6"/>
      <c r="E36" s="6">
        <f t="shared" si="0"/>
        <v>0</v>
      </c>
    </row>
    <row r="37" spans="1:13" x14ac:dyDescent="0.25">
      <c r="A37" s="10">
        <v>42671</v>
      </c>
      <c r="B37" s="6"/>
      <c r="C37" s="6"/>
      <c r="D37" s="6"/>
      <c r="E37" s="6">
        <f t="shared" si="0"/>
        <v>0</v>
      </c>
    </row>
    <row r="38" spans="1:13" x14ac:dyDescent="0.25">
      <c r="A38" s="10">
        <v>42672</v>
      </c>
      <c r="B38" s="6"/>
      <c r="C38" s="6"/>
      <c r="D38" s="6"/>
      <c r="E38" s="6">
        <f t="shared" si="0"/>
        <v>0</v>
      </c>
    </row>
    <row r="39" spans="1:13" x14ac:dyDescent="0.25">
      <c r="A39" s="10">
        <v>42673</v>
      </c>
      <c r="B39" s="6"/>
      <c r="C39" s="6"/>
      <c r="D39" s="6"/>
      <c r="E39" s="6">
        <f t="shared" si="0"/>
        <v>0</v>
      </c>
    </row>
    <row r="40" spans="1:13" x14ac:dyDescent="0.25">
      <c r="A40" s="10">
        <v>42674</v>
      </c>
      <c r="B40" s="6"/>
      <c r="C40" s="6"/>
      <c r="D40" s="6"/>
      <c r="E40" s="6">
        <f t="shared" si="0"/>
        <v>0</v>
      </c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September!E48</f>
        <v>+</v>
      </c>
      <c r="F46" s="20">
        <f>September!F48</f>
        <v>0</v>
      </c>
    </row>
    <row r="47" spans="1:13" x14ac:dyDescent="0.25">
      <c r="A47" s="4" t="s">
        <v>15</v>
      </c>
      <c r="B47" s="24" t="str">
        <f>IF(E41=0,C7,IF(C7="-",IF(E41-D7&lt;0,"-","+"),"+"))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40">
    <cfRule type="expression" dxfId="2" priority="1">
      <formula>OR(WEEKDAY($A10)=1,WEEKDAY($A10)=7)</formula>
    </cfRule>
  </conditionalFormatting>
  <dataValidations xWindow="580" yWindow="355" count="6">
    <dataValidation operator="equal" allowBlank="1" showInputMessage="1" showErrorMessage="1" sqref="E48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">
      <formula1>DropdownEintr</formula1>
    </dataValidation>
    <dataValidation allowBlank="1" showInputMessage="1" showErrorMessage="1" promptTitle="Hinweis" sqref="G10:G40 I33:I40 I10:I31 H21:H40 H10:H19 B48:C48 B47"/>
    <dataValidation allowBlank="1" showInputMessage="1" showErrorMessage="1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40"/>
    <dataValidation errorStyle="information" allowBlank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41"/>
  </dataValidation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42675</v>
      </c>
      <c r="G5" s="3"/>
    </row>
    <row r="7" spans="1:13" x14ac:dyDescent="0.25">
      <c r="A7" t="s">
        <v>8</v>
      </c>
      <c r="C7" s="11" t="str">
        <f>Oktober!B48</f>
        <v>-</v>
      </c>
      <c r="D7" s="20">
        <f>Oktober!C48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42675</v>
      </c>
      <c r="B10" s="6"/>
      <c r="C10" s="6"/>
      <c r="D10" s="6"/>
      <c r="E10" s="6">
        <f>C10-B10-D10</f>
        <v>0</v>
      </c>
    </row>
    <row r="11" spans="1:13" x14ac:dyDescent="0.25">
      <c r="A11" s="10">
        <v>42676</v>
      </c>
      <c r="B11" s="6"/>
      <c r="C11" s="6"/>
      <c r="D11" s="6"/>
      <c r="E11" s="6">
        <f t="shared" ref="E11:E39" si="0">C11-B11-D11</f>
        <v>0</v>
      </c>
    </row>
    <row r="12" spans="1:13" x14ac:dyDescent="0.25">
      <c r="A12" s="10">
        <v>42677</v>
      </c>
      <c r="B12" s="6"/>
      <c r="C12" s="6"/>
      <c r="D12" s="6"/>
      <c r="E12" s="6">
        <f t="shared" si="0"/>
        <v>0</v>
      </c>
    </row>
    <row r="13" spans="1:13" x14ac:dyDescent="0.25">
      <c r="A13" s="10">
        <v>42678</v>
      </c>
      <c r="B13" s="6"/>
      <c r="C13" s="6"/>
      <c r="D13" s="6"/>
      <c r="E13" s="6">
        <f t="shared" si="0"/>
        <v>0</v>
      </c>
    </row>
    <row r="14" spans="1:13" x14ac:dyDescent="0.25">
      <c r="A14" s="10">
        <v>42679</v>
      </c>
      <c r="B14" s="6"/>
      <c r="C14" s="6"/>
      <c r="D14" s="6"/>
      <c r="E14" s="6">
        <f t="shared" si="0"/>
        <v>0</v>
      </c>
    </row>
    <row r="15" spans="1:13" x14ac:dyDescent="0.25">
      <c r="A15" s="10">
        <v>42680</v>
      </c>
      <c r="B15" s="6"/>
      <c r="C15" s="6"/>
      <c r="D15" s="6"/>
      <c r="E15" s="6">
        <f t="shared" si="0"/>
        <v>0</v>
      </c>
    </row>
    <row r="16" spans="1:13" x14ac:dyDescent="0.25">
      <c r="A16" s="10">
        <v>42681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42682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42683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42684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42685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42686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42687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42688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42689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42690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42691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42692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42693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42694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42695</v>
      </c>
      <c r="B30" s="6"/>
      <c r="C30" s="6"/>
      <c r="D30" s="6"/>
      <c r="E30" s="6">
        <v>0</v>
      </c>
      <c r="L30" s="6"/>
      <c r="M30" s="6"/>
    </row>
    <row r="31" spans="1:13" x14ac:dyDescent="0.25">
      <c r="A31" s="10">
        <v>42696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42697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42698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42699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42700</v>
      </c>
      <c r="B35" s="6"/>
      <c r="C35" s="6"/>
      <c r="D35" s="6"/>
      <c r="E35" s="6">
        <f t="shared" si="0"/>
        <v>0</v>
      </c>
    </row>
    <row r="36" spans="1:13" x14ac:dyDescent="0.25">
      <c r="A36" s="10">
        <v>42701</v>
      </c>
      <c r="B36" s="6"/>
      <c r="C36" s="6"/>
      <c r="D36" s="6"/>
      <c r="E36" s="6">
        <f t="shared" si="0"/>
        <v>0</v>
      </c>
    </row>
    <row r="37" spans="1:13" x14ac:dyDescent="0.25">
      <c r="A37" s="10">
        <v>42702</v>
      </c>
      <c r="B37" s="6"/>
      <c r="C37" s="6"/>
      <c r="D37" s="6"/>
      <c r="E37" s="6">
        <f t="shared" si="0"/>
        <v>0</v>
      </c>
    </row>
    <row r="38" spans="1:13" x14ac:dyDescent="0.25">
      <c r="A38" s="10">
        <v>42703</v>
      </c>
      <c r="B38" s="6"/>
      <c r="C38" s="6"/>
      <c r="D38" s="6"/>
      <c r="E38" s="6">
        <f t="shared" si="0"/>
        <v>0</v>
      </c>
    </row>
    <row r="39" spans="1:13" x14ac:dyDescent="0.25">
      <c r="A39" s="10">
        <v>42704</v>
      </c>
      <c r="B39" s="6"/>
      <c r="C39" s="6"/>
      <c r="D39" s="6"/>
      <c r="E39" s="6">
        <f t="shared" si="0"/>
        <v>0</v>
      </c>
    </row>
    <row r="40" spans="1:13" x14ac:dyDescent="0.25">
      <c r="A40" s="10"/>
      <c r="B40" s="6"/>
      <c r="C40" s="6"/>
      <c r="D40" s="6"/>
      <c r="E40" s="6"/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Oktober!E48</f>
        <v>+</v>
      </c>
      <c r="F46" s="12">
        <f>Oktober!F48</f>
        <v>0</v>
      </c>
    </row>
    <row r="47" spans="1:13" x14ac:dyDescent="0.25">
      <c r="A47" s="4" t="s">
        <v>15</v>
      </c>
      <c r="B47" s="24" t="str">
        <f>IF(E41=0,C7,IF(C7="-",IF(E41-D7&lt;0,"-","+"),"+"))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39">
    <cfRule type="expression" dxfId="1" priority="1">
      <formula>OR(WEEKDAY($A10)=1,WEEKDAY($A10)=7)</formula>
    </cfRule>
  </conditionalFormatting>
  <dataValidations xWindow="531" yWindow="832" count="5">
    <dataValidation allowBlank="1" showInputMessage="1" showErrorMessage="1" promptTitle="Hinweis" sqref="G10:G40 I33:I40 I10:I31 H21:H40 H10:H19 B48:C48 B47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 F40">
      <formula1>DropdownEintr</formula1>
    </dataValidation>
    <dataValidation operator="equal" allowBlank="1" showInputMessage="1" showErrorMessage="1" sqref="E48"/>
    <dataValidation allowBlank="1" showInputMessage="1" showErrorMessage="1" promptTitle="Hinweis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39"/>
  </dataValidation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.140625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42705</v>
      </c>
      <c r="G5" s="3"/>
    </row>
    <row r="7" spans="1:13" x14ac:dyDescent="0.25">
      <c r="A7" t="s">
        <v>8</v>
      </c>
      <c r="C7" s="11" t="str">
        <f>November!B48</f>
        <v>-</v>
      </c>
      <c r="D7" s="20">
        <f>November!C48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42705</v>
      </c>
      <c r="B10" s="6"/>
      <c r="C10" s="6"/>
      <c r="D10" s="6"/>
      <c r="E10" s="6">
        <f>C10-B10-D10</f>
        <v>0</v>
      </c>
    </row>
    <row r="11" spans="1:13" x14ac:dyDescent="0.25">
      <c r="A11" s="10">
        <v>42706</v>
      </c>
      <c r="B11" s="6"/>
      <c r="C11" s="6"/>
      <c r="D11" s="6"/>
      <c r="E11" s="6">
        <f t="shared" ref="E11:E40" si="0">C11-B11-D11</f>
        <v>0</v>
      </c>
    </row>
    <row r="12" spans="1:13" x14ac:dyDescent="0.25">
      <c r="A12" s="10">
        <v>42707</v>
      </c>
      <c r="B12" s="6"/>
      <c r="C12" s="6"/>
      <c r="D12" s="6"/>
      <c r="E12" s="6">
        <f t="shared" si="0"/>
        <v>0</v>
      </c>
    </row>
    <row r="13" spans="1:13" x14ac:dyDescent="0.25">
      <c r="A13" s="10">
        <v>42708</v>
      </c>
      <c r="B13" s="6"/>
      <c r="C13" s="6"/>
      <c r="D13" s="6"/>
      <c r="E13" s="6">
        <f t="shared" si="0"/>
        <v>0</v>
      </c>
    </row>
    <row r="14" spans="1:13" x14ac:dyDescent="0.25">
      <c r="A14" s="10">
        <v>42709</v>
      </c>
      <c r="B14" s="6"/>
      <c r="C14" s="6"/>
      <c r="D14" s="6"/>
      <c r="E14" s="6">
        <f t="shared" si="0"/>
        <v>0</v>
      </c>
    </row>
    <row r="15" spans="1:13" x14ac:dyDescent="0.25">
      <c r="A15" s="10">
        <v>42710</v>
      </c>
      <c r="B15" s="6"/>
      <c r="C15" s="6"/>
      <c r="D15" s="6"/>
      <c r="E15" s="6">
        <f t="shared" si="0"/>
        <v>0</v>
      </c>
    </row>
    <row r="16" spans="1:13" x14ac:dyDescent="0.25">
      <c r="A16" s="10">
        <v>42711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42712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42713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42714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42715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42716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42717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42718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42719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42720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42721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42722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42723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42724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42725</v>
      </c>
      <c r="B30" s="6"/>
      <c r="C30" s="6"/>
      <c r="D30" s="6"/>
      <c r="E30" s="6">
        <v>0</v>
      </c>
      <c r="L30" s="6"/>
      <c r="M30" s="6"/>
    </row>
    <row r="31" spans="1:13" x14ac:dyDescent="0.25">
      <c r="A31" s="10">
        <v>42726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42727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42728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42729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42730</v>
      </c>
      <c r="B35" s="6"/>
      <c r="C35" s="6"/>
      <c r="D35" s="6"/>
      <c r="E35" s="6">
        <f t="shared" si="0"/>
        <v>0</v>
      </c>
    </row>
    <row r="36" spans="1:13" x14ac:dyDescent="0.25">
      <c r="A36" s="10">
        <v>42731</v>
      </c>
      <c r="B36" s="6"/>
      <c r="C36" s="6"/>
      <c r="D36" s="6"/>
      <c r="E36" s="6">
        <f t="shared" si="0"/>
        <v>0</v>
      </c>
    </row>
    <row r="37" spans="1:13" x14ac:dyDescent="0.25">
      <c r="A37" s="10">
        <v>42732</v>
      </c>
      <c r="B37" s="6"/>
      <c r="C37" s="6"/>
      <c r="D37" s="6"/>
      <c r="E37" s="6">
        <f t="shared" si="0"/>
        <v>0</v>
      </c>
    </row>
    <row r="38" spans="1:13" x14ac:dyDescent="0.25">
      <c r="A38" s="10">
        <v>42733</v>
      </c>
      <c r="B38" s="6"/>
      <c r="C38" s="6"/>
      <c r="D38" s="6"/>
      <c r="E38" s="6">
        <f t="shared" si="0"/>
        <v>0</v>
      </c>
    </row>
    <row r="39" spans="1:13" x14ac:dyDescent="0.25">
      <c r="A39" s="10">
        <v>42734</v>
      </c>
      <c r="B39" s="6"/>
      <c r="C39" s="6"/>
      <c r="D39" s="6"/>
      <c r="E39" s="6">
        <f t="shared" si="0"/>
        <v>0</v>
      </c>
    </row>
    <row r="40" spans="1:13" x14ac:dyDescent="0.25">
      <c r="A40" s="10">
        <v>42735</v>
      </c>
      <c r="B40" s="6"/>
      <c r="C40" s="6"/>
      <c r="D40" s="6"/>
      <c r="E40" s="25">
        <f t="shared" si="0"/>
        <v>0</v>
      </c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November!E48</f>
        <v>+</v>
      </c>
      <c r="F46" s="12">
        <f>November!F48</f>
        <v>0</v>
      </c>
    </row>
    <row r="47" spans="1:13" x14ac:dyDescent="0.25">
      <c r="A47" s="4" t="s">
        <v>15</v>
      </c>
      <c r="B47" s="24" t="str">
        <f>IF(E41=0,C7,IF(C7="-",IF(E41-D7&lt;0,"-","+"),"+"))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40">
    <cfRule type="expression" dxfId="0" priority="1">
      <formula>OR(WEEKDAY($A10)=1,WEEKDAY($A10)=7)</formula>
    </cfRule>
  </conditionalFormatting>
  <dataValidations count="5">
    <dataValidation operator="equal" allowBlank="1" showInputMessage="1" showErrorMessage="1" sqref="E48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">
      <formula1>DropdownEintr</formula1>
    </dataValidation>
    <dataValidation allowBlank="1" showInputMessage="1" showErrorMessage="1" promptTitle="Hinweis" sqref="G10:G40 I33:I40 I10:I31 H21:H40 H10:H19 B48:C48 B47"/>
    <dataValidation errorStyle="information" allowBlank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F41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40"/>
  </dataValidation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5" sqref="E5"/>
    </sheetView>
  </sheetViews>
  <sheetFormatPr baseColWidth="10" defaultRowHeight="15" x14ac:dyDescent="0.25"/>
  <sheetData>
    <row r="1" spans="1:5" x14ac:dyDescent="0.25">
      <c r="A1" t="s">
        <v>22</v>
      </c>
    </row>
    <row r="2" spans="1:5" x14ac:dyDescent="0.25">
      <c r="A2" t="s">
        <v>14</v>
      </c>
    </row>
    <row r="3" spans="1:5" x14ac:dyDescent="0.25">
      <c r="A3" t="s">
        <v>19</v>
      </c>
    </row>
    <row r="4" spans="1:5" x14ac:dyDescent="0.25">
      <c r="A4" t="s">
        <v>20</v>
      </c>
      <c r="E4" t="s">
        <v>26</v>
      </c>
    </row>
    <row r="5" spans="1:5" x14ac:dyDescent="0.25">
      <c r="A5" t="s">
        <v>21</v>
      </c>
    </row>
    <row r="8" spans="1:5" x14ac:dyDescent="0.25">
      <c r="A8" t="s">
        <v>14</v>
      </c>
    </row>
    <row r="10" spans="1:5" x14ac:dyDescent="0.25">
      <c r="A10" t="str">
        <f>"+"</f>
        <v>+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42401</v>
      </c>
      <c r="G5" s="3"/>
    </row>
    <row r="7" spans="1:13" x14ac:dyDescent="0.25">
      <c r="A7" t="s">
        <v>8</v>
      </c>
      <c r="C7" s="11" t="str">
        <f>Januar!B48</f>
        <v>-</v>
      </c>
      <c r="D7" s="20">
        <f>Januar!C48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42401</v>
      </c>
      <c r="B10" s="6"/>
      <c r="C10" s="6"/>
      <c r="D10" s="6"/>
      <c r="E10" s="6">
        <f>C10-B10-D10</f>
        <v>0</v>
      </c>
    </row>
    <row r="11" spans="1:13" x14ac:dyDescent="0.25">
      <c r="A11" s="10">
        <v>42402</v>
      </c>
      <c r="B11" s="6"/>
      <c r="C11" s="6"/>
      <c r="D11" s="6"/>
      <c r="E11" s="6">
        <f t="shared" ref="E11:E38" si="0">C11-B11-D11</f>
        <v>0</v>
      </c>
    </row>
    <row r="12" spans="1:13" x14ac:dyDescent="0.25">
      <c r="A12" s="10">
        <v>42403</v>
      </c>
      <c r="B12" s="6"/>
      <c r="C12" s="6"/>
      <c r="D12" s="6"/>
      <c r="E12" s="6">
        <f t="shared" si="0"/>
        <v>0</v>
      </c>
    </row>
    <row r="13" spans="1:13" x14ac:dyDescent="0.25">
      <c r="A13" s="10">
        <v>42404</v>
      </c>
      <c r="B13" s="6"/>
      <c r="C13" s="6"/>
      <c r="D13" s="6"/>
      <c r="E13" s="6">
        <f t="shared" si="0"/>
        <v>0</v>
      </c>
    </row>
    <row r="14" spans="1:13" x14ac:dyDescent="0.25">
      <c r="A14" s="10">
        <v>42405</v>
      </c>
      <c r="B14" s="6"/>
      <c r="C14" s="6"/>
      <c r="D14" s="6"/>
      <c r="E14" s="6">
        <f t="shared" si="0"/>
        <v>0</v>
      </c>
    </row>
    <row r="15" spans="1:13" x14ac:dyDescent="0.25">
      <c r="A15" s="10">
        <v>42406</v>
      </c>
      <c r="B15" s="6"/>
      <c r="C15" s="6"/>
      <c r="D15" s="6"/>
      <c r="E15" s="6">
        <f t="shared" si="0"/>
        <v>0</v>
      </c>
    </row>
    <row r="16" spans="1:13" x14ac:dyDescent="0.25">
      <c r="A16" s="10">
        <v>42407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42408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42409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42410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42411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42412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42413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42414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42415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42416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42417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42418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42419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42420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42421</v>
      </c>
      <c r="B30" s="6"/>
      <c r="C30" s="6"/>
      <c r="D30" s="6"/>
      <c r="E30" s="6">
        <v>0</v>
      </c>
      <c r="L30" s="6"/>
      <c r="M30" s="6"/>
    </row>
    <row r="31" spans="1:13" x14ac:dyDescent="0.25">
      <c r="A31" s="10">
        <v>42422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42423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42424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42425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42426</v>
      </c>
      <c r="B35" s="6"/>
      <c r="C35" s="6"/>
      <c r="D35" s="6"/>
      <c r="E35" s="6">
        <f t="shared" si="0"/>
        <v>0</v>
      </c>
    </row>
    <row r="36" spans="1:13" x14ac:dyDescent="0.25">
      <c r="A36" s="10">
        <v>42427</v>
      </c>
      <c r="B36" s="6"/>
      <c r="C36" s="6"/>
      <c r="D36" s="6"/>
      <c r="E36" s="6">
        <f t="shared" si="0"/>
        <v>0</v>
      </c>
    </row>
    <row r="37" spans="1:13" x14ac:dyDescent="0.25">
      <c r="A37" s="10">
        <v>42428</v>
      </c>
      <c r="B37" s="6"/>
      <c r="C37" s="6"/>
      <c r="D37" s="6"/>
      <c r="E37" s="6">
        <f t="shared" si="0"/>
        <v>0</v>
      </c>
    </row>
    <row r="38" spans="1:13" x14ac:dyDescent="0.25">
      <c r="A38" s="10">
        <v>42429</v>
      </c>
      <c r="B38" s="6"/>
      <c r="C38" s="6"/>
      <c r="D38" s="6"/>
      <c r="E38" s="6">
        <f t="shared" si="0"/>
        <v>0</v>
      </c>
    </row>
    <row r="39" spans="1:13" x14ac:dyDescent="0.25">
      <c r="A39" s="10"/>
      <c r="B39" s="6"/>
      <c r="C39" s="6"/>
      <c r="D39" s="6"/>
      <c r="E39" s="6"/>
    </row>
    <row r="40" spans="1:13" x14ac:dyDescent="0.25">
      <c r="A40" s="10"/>
      <c r="B40" s="6"/>
      <c r="C40" s="6"/>
      <c r="D40" s="6"/>
      <c r="E40" s="6"/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Januar!E48</f>
        <v>+</v>
      </c>
      <c r="F46" s="12">
        <f>Januar!F48</f>
        <v>0</v>
      </c>
    </row>
    <row r="47" spans="1:13" x14ac:dyDescent="0.25">
      <c r="A47" s="4" t="s">
        <v>15</v>
      </c>
      <c r="B47" s="24" t="str">
        <f>IF(E41=0,C7,IF(E41-D7&lt;0,"-","+"))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38">
    <cfRule type="expression" dxfId="10" priority="1">
      <formula>OR(WEEKDAY($A10)=1,WEEKDAY($A10)=7)</formula>
    </cfRule>
  </conditionalFormatting>
  <dataValidations count="5">
    <dataValidation allowBlank="1" showInputMessage="1" showErrorMessage="1" promptTitle="Hinweis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operator="equal" allowBlank="1" showInputMessage="1" showErrorMessage="1" sqref="E48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 F39:F40">
      <formula1>DropdownEintr</formula1>
    </dataValidation>
    <dataValidation allowBlank="1" showInputMessage="1" showErrorMessage="1" promptTitle="Hinweis" sqref="G10:G40 I33:I40 I10:I31 H21:H40 H10:H19 B48:C48 B47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38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42430</v>
      </c>
      <c r="G5" s="3"/>
    </row>
    <row r="7" spans="1:13" x14ac:dyDescent="0.25">
      <c r="A7" t="s">
        <v>8</v>
      </c>
      <c r="C7" s="11" t="str">
        <f>Februar!B48</f>
        <v>-</v>
      </c>
      <c r="D7" s="20">
        <f>Februar!C48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42430</v>
      </c>
      <c r="B10" s="6"/>
      <c r="C10" s="6"/>
      <c r="D10" s="6"/>
      <c r="E10" s="6">
        <f>C10-B10-D10</f>
        <v>0</v>
      </c>
    </row>
    <row r="11" spans="1:13" x14ac:dyDescent="0.25">
      <c r="A11" s="10">
        <v>42431</v>
      </c>
      <c r="B11" s="6"/>
      <c r="C11" s="6"/>
      <c r="D11" s="6"/>
      <c r="E11" s="6">
        <f t="shared" ref="E11:E40" si="0">C11-B11-D11</f>
        <v>0</v>
      </c>
    </row>
    <row r="12" spans="1:13" x14ac:dyDescent="0.25">
      <c r="A12" s="10">
        <v>42432</v>
      </c>
      <c r="B12" s="6"/>
      <c r="C12" s="6"/>
      <c r="D12" s="6"/>
      <c r="E12" s="6">
        <f t="shared" si="0"/>
        <v>0</v>
      </c>
    </row>
    <row r="13" spans="1:13" x14ac:dyDescent="0.25">
      <c r="A13" s="10">
        <v>42433</v>
      </c>
      <c r="B13" s="6"/>
      <c r="C13" s="6"/>
      <c r="D13" s="6"/>
      <c r="E13" s="6">
        <f t="shared" si="0"/>
        <v>0</v>
      </c>
    </row>
    <row r="14" spans="1:13" x14ac:dyDescent="0.25">
      <c r="A14" s="10">
        <v>42434</v>
      </c>
      <c r="B14" s="6"/>
      <c r="C14" s="6"/>
      <c r="D14" s="6"/>
      <c r="E14" s="6">
        <f t="shared" si="0"/>
        <v>0</v>
      </c>
    </row>
    <row r="15" spans="1:13" x14ac:dyDescent="0.25">
      <c r="A15" s="10">
        <v>42435</v>
      </c>
      <c r="B15" s="6"/>
      <c r="C15" s="6"/>
      <c r="D15" s="6"/>
      <c r="E15" s="6">
        <f t="shared" si="0"/>
        <v>0</v>
      </c>
    </row>
    <row r="16" spans="1:13" x14ac:dyDescent="0.25">
      <c r="A16" s="10">
        <v>42436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42437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42438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42439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42440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42441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42442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42443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42444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42445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42446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42447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42448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42449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42450</v>
      </c>
      <c r="B30" s="6"/>
      <c r="C30" s="6"/>
      <c r="D30" s="6"/>
      <c r="E30" s="6">
        <f t="shared" si="0"/>
        <v>0</v>
      </c>
      <c r="L30" s="6"/>
      <c r="M30" s="6"/>
    </row>
    <row r="31" spans="1:13" x14ac:dyDescent="0.25">
      <c r="A31" s="10">
        <v>42451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42452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42453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42454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42455</v>
      </c>
      <c r="B35" s="6"/>
      <c r="C35" s="6"/>
      <c r="D35" s="6"/>
      <c r="E35" s="6">
        <f t="shared" si="0"/>
        <v>0</v>
      </c>
    </row>
    <row r="36" spans="1:13" x14ac:dyDescent="0.25">
      <c r="A36" s="10">
        <v>42456</v>
      </c>
      <c r="B36" s="6"/>
      <c r="C36" s="6"/>
      <c r="D36" s="6"/>
      <c r="E36" s="6">
        <f t="shared" si="0"/>
        <v>0</v>
      </c>
    </row>
    <row r="37" spans="1:13" x14ac:dyDescent="0.25">
      <c r="A37" s="10">
        <v>42457</v>
      </c>
      <c r="B37" s="6"/>
      <c r="C37" s="6"/>
      <c r="D37" s="6"/>
      <c r="E37" s="6">
        <f t="shared" si="0"/>
        <v>0</v>
      </c>
    </row>
    <row r="38" spans="1:13" x14ac:dyDescent="0.25">
      <c r="A38" s="10">
        <v>42458</v>
      </c>
      <c r="B38" s="6"/>
      <c r="C38" s="6"/>
      <c r="D38" s="6"/>
      <c r="E38" s="6">
        <f t="shared" si="0"/>
        <v>0</v>
      </c>
    </row>
    <row r="39" spans="1:13" x14ac:dyDescent="0.25">
      <c r="A39" s="10">
        <v>42459</v>
      </c>
      <c r="B39" s="6"/>
      <c r="C39" s="6"/>
      <c r="D39" s="6"/>
      <c r="E39" s="6">
        <f t="shared" si="0"/>
        <v>0</v>
      </c>
    </row>
    <row r="40" spans="1:13" x14ac:dyDescent="0.25">
      <c r="A40" s="10">
        <v>42460</v>
      </c>
      <c r="B40" s="6"/>
      <c r="C40" s="6"/>
      <c r="D40" s="6"/>
      <c r="E40" s="6">
        <f t="shared" si="0"/>
        <v>0</v>
      </c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Februar!E48</f>
        <v>+</v>
      </c>
      <c r="F46" s="12">
        <f>Februar!F48</f>
        <v>0</v>
      </c>
    </row>
    <row r="47" spans="1:13" x14ac:dyDescent="0.25">
      <c r="A47" s="4" t="s">
        <v>15</v>
      </c>
      <c r="B47" s="24" t="str">
        <f>IF(E41=0,C7,IF(E41-D7&lt;0,"-","+"))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40 E40 A10:F10 A11:E39 F11:F40">
    <cfRule type="expression" dxfId="9" priority="1">
      <formula>OR(WEEKDAY($A10)=1,WEEKDAY($A10)=7)</formula>
    </cfRule>
  </conditionalFormatting>
  <dataValidations count="5">
    <dataValidation allowBlank="1" showInputMessage="1" showErrorMessage="1" promptTitle="Hinweis" sqref="G10:G40 I33:I40 I10:I31 H21:H40 H10:H19 B48:C48 B47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">
      <formula1>DropdownEintr</formula1>
    </dataValidation>
    <dataValidation operator="equal" allowBlank="1" showInputMessage="1" showErrorMessage="1" sqref="E48"/>
    <dataValidation allowBlank="1" showInputMessage="1" showErrorMessage="1" promptTitle="Hinweis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40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42461</v>
      </c>
      <c r="G5" s="3"/>
    </row>
    <row r="7" spans="1:13" x14ac:dyDescent="0.25">
      <c r="A7" t="s">
        <v>8</v>
      </c>
      <c r="C7" s="11" t="str">
        <f>März!B48</f>
        <v>-</v>
      </c>
      <c r="D7" s="20">
        <f>März!C48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42461</v>
      </c>
      <c r="B10" s="6"/>
      <c r="C10" s="6"/>
      <c r="D10" s="6"/>
      <c r="E10" s="6">
        <f>C10-B10-D10</f>
        <v>0</v>
      </c>
    </row>
    <row r="11" spans="1:13" x14ac:dyDescent="0.25">
      <c r="A11" s="10">
        <v>42462</v>
      </c>
      <c r="B11" s="6"/>
      <c r="C11" s="6"/>
      <c r="D11" s="6"/>
      <c r="E11" s="6">
        <f t="shared" ref="E11:E39" si="0">C11-B11-D11</f>
        <v>0</v>
      </c>
    </row>
    <row r="12" spans="1:13" x14ac:dyDescent="0.25">
      <c r="A12" s="10">
        <v>42463</v>
      </c>
      <c r="B12" s="6"/>
      <c r="C12" s="6"/>
      <c r="D12" s="6"/>
      <c r="E12" s="6">
        <f t="shared" si="0"/>
        <v>0</v>
      </c>
    </row>
    <row r="13" spans="1:13" x14ac:dyDescent="0.25">
      <c r="A13" s="10">
        <v>42464</v>
      </c>
      <c r="B13" s="6"/>
      <c r="C13" s="6"/>
      <c r="D13" s="6"/>
      <c r="E13" s="6">
        <f t="shared" si="0"/>
        <v>0</v>
      </c>
    </row>
    <row r="14" spans="1:13" x14ac:dyDescent="0.25">
      <c r="A14" s="10">
        <v>42465</v>
      </c>
      <c r="B14" s="6"/>
      <c r="C14" s="6"/>
      <c r="D14" s="6"/>
      <c r="E14" s="6">
        <f t="shared" si="0"/>
        <v>0</v>
      </c>
    </row>
    <row r="15" spans="1:13" x14ac:dyDescent="0.25">
      <c r="A15" s="10">
        <v>42466</v>
      </c>
      <c r="B15" s="6"/>
      <c r="C15" s="6"/>
      <c r="D15" s="6"/>
      <c r="E15" s="6">
        <f t="shared" si="0"/>
        <v>0</v>
      </c>
    </row>
    <row r="16" spans="1:13" x14ac:dyDescent="0.25">
      <c r="A16" s="10">
        <v>42467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42468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42469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42470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42471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42472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42473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42474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42475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42476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42477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42478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42479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42480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42481</v>
      </c>
      <c r="B30" s="6"/>
      <c r="C30" s="6"/>
      <c r="D30" s="6"/>
      <c r="E30" s="6">
        <v>0</v>
      </c>
      <c r="L30" s="6"/>
      <c r="M30" s="6"/>
    </row>
    <row r="31" spans="1:13" x14ac:dyDescent="0.25">
      <c r="A31" s="10">
        <v>42482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42483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42484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42485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42486</v>
      </c>
      <c r="B35" s="6"/>
      <c r="C35" s="6"/>
      <c r="D35" s="6"/>
      <c r="E35" s="6">
        <f t="shared" si="0"/>
        <v>0</v>
      </c>
    </row>
    <row r="36" spans="1:13" x14ac:dyDescent="0.25">
      <c r="A36" s="10">
        <v>42487</v>
      </c>
      <c r="B36" s="6"/>
      <c r="C36" s="6"/>
      <c r="D36" s="6"/>
      <c r="E36" s="6">
        <f t="shared" si="0"/>
        <v>0</v>
      </c>
    </row>
    <row r="37" spans="1:13" x14ac:dyDescent="0.25">
      <c r="A37" s="10">
        <v>42488</v>
      </c>
      <c r="B37" s="6"/>
      <c r="C37" s="6"/>
      <c r="D37" s="6"/>
      <c r="E37" s="6">
        <f t="shared" si="0"/>
        <v>0</v>
      </c>
    </row>
    <row r="38" spans="1:13" x14ac:dyDescent="0.25">
      <c r="A38" s="10">
        <v>42489</v>
      </c>
      <c r="B38" s="6"/>
      <c r="C38" s="6"/>
      <c r="D38" s="6"/>
      <c r="E38" s="6">
        <f t="shared" si="0"/>
        <v>0</v>
      </c>
    </row>
    <row r="39" spans="1:13" x14ac:dyDescent="0.25">
      <c r="A39" s="10">
        <v>42490</v>
      </c>
      <c r="B39" s="6"/>
      <c r="C39" s="6"/>
      <c r="D39" s="6"/>
      <c r="E39" s="6">
        <f t="shared" si="0"/>
        <v>0</v>
      </c>
    </row>
    <row r="40" spans="1:13" x14ac:dyDescent="0.25">
      <c r="A40" s="10"/>
      <c r="B40" s="6"/>
      <c r="C40" s="6"/>
      <c r="D40" s="6"/>
      <c r="E40" s="6"/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März!E48</f>
        <v>+</v>
      </c>
      <c r="F46" s="12">
        <f>März!F48</f>
        <v>0</v>
      </c>
    </row>
    <row r="47" spans="1:13" x14ac:dyDescent="0.25">
      <c r="A47" s="4" t="s">
        <v>15</v>
      </c>
      <c r="B47" s="24" t="str">
        <f>IF(E41=0,C7,IF(E41-D7&lt;0,"-","+"))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39">
    <cfRule type="expression" dxfId="8" priority="1">
      <formula>OR(WEEKDAY($A10)=1,WEEKDAY($A10)=7)</formula>
    </cfRule>
  </conditionalFormatting>
  <dataValidations count="5">
    <dataValidation allowBlank="1" showInputMessage="1" showErrorMessage="1" promptTitle="Hinweis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operator="equal" allowBlank="1" showInputMessage="1" showErrorMessage="1" sqref="E48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 F40">
      <formula1>DropdownEintr</formula1>
    </dataValidation>
    <dataValidation allowBlank="1" showInputMessage="1" showErrorMessage="1" promptTitle="Hinweis" sqref="G10:G40 I33:I40 I10:I31 H21:H40 H10:H19 B48:C48 B47"/>
    <dataValidation errorStyle="information" allowBlank="1" showInputMessage="1" error="Bitte hier auch in Anspruch genommenen &quot;Urlaub&quot; eintragen. Die Zeit wird dann automatisch verrechnet." promptTitle="Hinweis" prompt="Bitte hier auch in Anspruch genommenen &quot;Urlaub&quot; eintragen. Die Zeit wird dann automatisch verrechnet." sqref="F10:F39"/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42491</v>
      </c>
      <c r="G5" s="3"/>
    </row>
    <row r="7" spans="1:13" x14ac:dyDescent="0.25">
      <c r="A7" t="s">
        <v>8</v>
      </c>
      <c r="C7" s="11" t="str">
        <f>April!B48</f>
        <v>-</v>
      </c>
      <c r="D7" s="20">
        <f>April!C48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42491</v>
      </c>
      <c r="B10" s="6"/>
      <c r="C10" s="6"/>
      <c r="D10" s="6"/>
      <c r="E10" s="6">
        <f>C10-B10-D10</f>
        <v>0</v>
      </c>
    </row>
    <row r="11" spans="1:13" x14ac:dyDescent="0.25">
      <c r="A11" s="10">
        <v>42492</v>
      </c>
      <c r="B11" s="6"/>
      <c r="C11" s="6"/>
      <c r="D11" s="6"/>
      <c r="E11" s="6">
        <f t="shared" ref="E11:E40" si="0">C11-B11-D11</f>
        <v>0</v>
      </c>
    </row>
    <row r="12" spans="1:13" x14ac:dyDescent="0.25">
      <c r="A12" s="10">
        <v>42493</v>
      </c>
      <c r="B12" s="6"/>
      <c r="C12" s="6"/>
      <c r="D12" s="6"/>
      <c r="E12" s="6">
        <f t="shared" si="0"/>
        <v>0</v>
      </c>
    </row>
    <row r="13" spans="1:13" x14ac:dyDescent="0.25">
      <c r="A13" s="10">
        <v>42494</v>
      </c>
      <c r="B13" s="6"/>
      <c r="C13" s="6"/>
      <c r="D13" s="6"/>
      <c r="E13" s="6">
        <f t="shared" si="0"/>
        <v>0</v>
      </c>
    </row>
    <row r="14" spans="1:13" x14ac:dyDescent="0.25">
      <c r="A14" s="10">
        <v>42495</v>
      </c>
      <c r="B14" s="6"/>
      <c r="C14" s="6"/>
      <c r="D14" s="6"/>
      <c r="E14" s="6">
        <f t="shared" si="0"/>
        <v>0</v>
      </c>
    </row>
    <row r="15" spans="1:13" x14ac:dyDescent="0.25">
      <c r="A15" s="10">
        <v>42496</v>
      </c>
      <c r="B15" s="6"/>
      <c r="C15" s="6"/>
      <c r="D15" s="6"/>
      <c r="E15" s="6">
        <f t="shared" si="0"/>
        <v>0</v>
      </c>
    </row>
    <row r="16" spans="1:13" x14ac:dyDescent="0.25">
      <c r="A16" s="10">
        <v>42497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42498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42499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42500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42501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42502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42503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42504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42505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42506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42507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42508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42509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42510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42511</v>
      </c>
      <c r="B30" s="6"/>
      <c r="C30" s="6"/>
      <c r="D30" s="6"/>
      <c r="E30" s="6">
        <v>0</v>
      </c>
      <c r="L30" s="6"/>
      <c r="M30" s="6"/>
    </row>
    <row r="31" spans="1:13" x14ac:dyDescent="0.25">
      <c r="A31" s="10">
        <v>42512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42513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42514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42515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42516</v>
      </c>
      <c r="B35" s="6"/>
      <c r="C35" s="6"/>
      <c r="D35" s="6"/>
      <c r="E35" s="6">
        <f t="shared" si="0"/>
        <v>0</v>
      </c>
    </row>
    <row r="36" spans="1:13" x14ac:dyDescent="0.25">
      <c r="A36" s="10">
        <v>42517</v>
      </c>
      <c r="B36" s="6"/>
      <c r="C36" s="6"/>
      <c r="D36" s="6"/>
      <c r="E36" s="6">
        <f t="shared" si="0"/>
        <v>0</v>
      </c>
    </row>
    <row r="37" spans="1:13" x14ac:dyDescent="0.25">
      <c r="A37" s="10">
        <v>42518</v>
      </c>
      <c r="B37" s="6"/>
      <c r="C37" s="6"/>
      <c r="D37" s="6"/>
      <c r="E37" s="6">
        <f t="shared" si="0"/>
        <v>0</v>
      </c>
    </row>
    <row r="38" spans="1:13" x14ac:dyDescent="0.25">
      <c r="A38" s="10">
        <v>42519</v>
      </c>
      <c r="B38" s="6"/>
      <c r="C38" s="6"/>
      <c r="D38" s="6"/>
      <c r="E38" s="6">
        <f t="shared" si="0"/>
        <v>0</v>
      </c>
    </row>
    <row r="39" spans="1:13" x14ac:dyDescent="0.25">
      <c r="A39" s="10">
        <v>42520</v>
      </c>
      <c r="B39" s="6"/>
      <c r="C39" s="6"/>
      <c r="D39" s="6"/>
      <c r="E39" s="6">
        <f t="shared" si="0"/>
        <v>0</v>
      </c>
    </row>
    <row r="40" spans="1:13" x14ac:dyDescent="0.25">
      <c r="A40" s="10">
        <v>42521</v>
      </c>
      <c r="B40" s="6"/>
      <c r="C40" s="6"/>
      <c r="D40" s="6"/>
      <c r="E40" s="6">
        <f t="shared" si="0"/>
        <v>0</v>
      </c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April!E48</f>
        <v>+</v>
      </c>
      <c r="F46" s="12">
        <f>April!F48</f>
        <v>0</v>
      </c>
    </row>
    <row r="47" spans="1:13" x14ac:dyDescent="0.25">
      <c r="A47" s="4" t="s">
        <v>15</v>
      </c>
      <c r="B47" s="24" t="str">
        <f>IF(E41=0,C7,IF(E41-D7&lt;0,"-","+"))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10 A40 E40 A11:E39 F11:F40">
    <cfRule type="expression" dxfId="7" priority="1">
      <formula>OR(WEEKDAY($A10)=1,WEEKDAY($A10)=7)</formula>
    </cfRule>
  </conditionalFormatting>
  <dataValidations count="5">
    <dataValidation allowBlank="1" showInputMessage="1" showErrorMessage="1" promptTitle="Hinweis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operator="equal" allowBlank="1" showInputMessage="1" showErrorMessage="1" sqref="E48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">
      <formula1>DropdownEintr</formula1>
    </dataValidation>
    <dataValidation allowBlank="1" showInputMessage="1" showErrorMessage="1" promptTitle="Hinweis" sqref="G10:G40 I33:I40 I10:I31 H21:H40 H10:H19 B48:C48 B47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40"/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42522</v>
      </c>
      <c r="G5" s="3"/>
    </row>
    <row r="7" spans="1:13" x14ac:dyDescent="0.25">
      <c r="A7" t="s">
        <v>8</v>
      </c>
      <c r="C7" s="11" t="str">
        <f>Mai!B48</f>
        <v>-</v>
      </c>
      <c r="D7" s="20">
        <f>Mai!C48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42522</v>
      </c>
      <c r="B10" s="6"/>
      <c r="C10" s="6"/>
      <c r="D10" s="6"/>
      <c r="E10" s="6">
        <f>C10-B10-D10</f>
        <v>0</v>
      </c>
    </row>
    <row r="11" spans="1:13" x14ac:dyDescent="0.25">
      <c r="A11" s="10">
        <v>42523</v>
      </c>
      <c r="B11" s="6"/>
      <c r="C11" s="6"/>
      <c r="D11" s="6"/>
      <c r="E11" s="6">
        <f t="shared" ref="E11:E39" si="0">C11-B11-D11</f>
        <v>0</v>
      </c>
    </row>
    <row r="12" spans="1:13" x14ac:dyDescent="0.25">
      <c r="A12" s="10">
        <v>42524</v>
      </c>
      <c r="B12" s="6"/>
      <c r="C12" s="6"/>
      <c r="D12" s="6"/>
      <c r="E12" s="6">
        <f t="shared" si="0"/>
        <v>0</v>
      </c>
    </row>
    <row r="13" spans="1:13" x14ac:dyDescent="0.25">
      <c r="A13" s="10">
        <v>42525</v>
      </c>
      <c r="B13" s="6"/>
      <c r="C13" s="6"/>
      <c r="D13" s="6"/>
      <c r="E13" s="6">
        <f t="shared" si="0"/>
        <v>0</v>
      </c>
    </row>
    <row r="14" spans="1:13" x14ac:dyDescent="0.25">
      <c r="A14" s="10">
        <v>42526</v>
      </c>
      <c r="B14" s="6"/>
      <c r="C14" s="6"/>
      <c r="D14" s="6"/>
      <c r="E14" s="6">
        <f t="shared" si="0"/>
        <v>0</v>
      </c>
    </row>
    <row r="15" spans="1:13" x14ac:dyDescent="0.25">
      <c r="A15" s="10">
        <v>42527</v>
      </c>
      <c r="B15" s="6"/>
      <c r="C15" s="6"/>
      <c r="D15" s="6"/>
      <c r="E15" s="6">
        <f t="shared" si="0"/>
        <v>0</v>
      </c>
    </row>
    <row r="16" spans="1:13" x14ac:dyDescent="0.25">
      <c r="A16" s="10">
        <v>42528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42529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42530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42531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42532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42533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42534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42535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42536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42537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42538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42539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42540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42541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42542</v>
      </c>
      <c r="B30" s="6"/>
      <c r="C30" s="6"/>
      <c r="D30" s="6"/>
      <c r="E30" s="6">
        <f t="shared" si="0"/>
        <v>0</v>
      </c>
      <c r="L30" s="6"/>
      <c r="M30" s="6"/>
    </row>
    <row r="31" spans="1:13" x14ac:dyDescent="0.25">
      <c r="A31" s="10">
        <v>42543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42544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42545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42546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42547</v>
      </c>
      <c r="B35" s="6"/>
      <c r="C35" s="6"/>
      <c r="D35" s="6"/>
      <c r="E35" s="6">
        <f t="shared" si="0"/>
        <v>0</v>
      </c>
    </row>
    <row r="36" spans="1:13" x14ac:dyDescent="0.25">
      <c r="A36" s="10">
        <v>42548</v>
      </c>
      <c r="B36" s="6"/>
      <c r="C36" s="6"/>
      <c r="D36" s="6"/>
      <c r="E36" s="6">
        <f t="shared" si="0"/>
        <v>0</v>
      </c>
    </row>
    <row r="37" spans="1:13" x14ac:dyDescent="0.25">
      <c r="A37" s="10">
        <v>42549</v>
      </c>
      <c r="B37" s="6"/>
      <c r="C37" s="6"/>
      <c r="D37" s="6"/>
      <c r="E37" s="6">
        <f t="shared" si="0"/>
        <v>0</v>
      </c>
    </row>
    <row r="38" spans="1:13" x14ac:dyDescent="0.25">
      <c r="A38" s="10">
        <v>42550</v>
      </c>
      <c r="B38" s="6"/>
      <c r="C38" s="6"/>
      <c r="D38" s="6"/>
      <c r="E38" s="6">
        <f t="shared" si="0"/>
        <v>0</v>
      </c>
    </row>
    <row r="39" spans="1:13" x14ac:dyDescent="0.25">
      <c r="A39" s="10">
        <v>42551</v>
      </c>
      <c r="B39" s="6"/>
      <c r="C39" s="6"/>
      <c r="D39" s="6"/>
      <c r="E39" s="6">
        <f t="shared" si="0"/>
        <v>0</v>
      </c>
    </row>
    <row r="40" spans="1:13" x14ac:dyDescent="0.25">
      <c r="A40" s="10"/>
      <c r="B40" s="6"/>
      <c r="C40" s="6"/>
      <c r="D40" s="6"/>
      <c r="E40" s="6"/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Mai!E48</f>
        <v>+</v>
      </c>
      <c r="F46" s="12">
        <f>Mai!F48</f>
        <v>0</v>
      </c>
    </row>
    <row r="47" spans="1:13" x14ac:dyDescent="0.25">
      <c r="A47" s="4" t="s">
        <v>15</v>
      </c>
      <c r="B47" s="24" t="str">
        <f>IF(E41=0,C7,IF(E41-D7&lt;0,"-","+"))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39">
    <cfRule type="expression" dxfId="6" priority="1">
      <formula>OR(WEEKDAY($A10)=1,WEEKDAY($A10)=7)</formula>
    </cfRule>
  </conditionalFormatting>
  <dataValidations count="5">
    <dataValidation allowBlank="1" showInputMessage="1" showErrorMessage="1" promptTitle="Hinweis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operator="equal" allowBlank="1" showInputMessage="1" showErrorMessage="1" sqref="E48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 F40">
      <formula1>DropdownEintr</formula1>
    </dataValidation>
    <dataValidation allowBlank="1" showInputMessage="1" showErrorMessage="1" promptTitle="Hinweis" sqref="G10:G40 I33:I40 I10:I31 H21:H40 H10:H19 B48:C48 B47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39"/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42552</v>
      </c>
      <c r="G5" s="3"/>
    </row>
    <row r="7" spans="1:13" x14ac:dyDescent="0.25">
      <c r="A7" t="s">
        <v>8</v>
      </c>
      <c r="C7" s="11" t="str">
        <f>Juni!B48</f>
        <v>-</v>
      </c>
      <c r="D7" s="20">
        <f>Juni!C48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42552</v>
      </c>
      <c r="B10" s="6"/>
      <c r="C10" s="6"/>
      <c r="D10" s="6"/>
      <c r="E10" s="6">
        <f>C10-B10-D10</f>
        <v>0</v>
      </c>
    </row>
    <row r="11" spans="1:13" x14ac:dyDescent="0.25">
      <c r="A11" s="10">
        <v>42553</v>
      </c>
      <c r="B11" s="6"/>
      <c r="C11" s="6"/>
      <c r="D11" s="6"/>
      <c r="E11" s="6">
        <f t="shared" ref="E11:E40" si="0">C11-B11-D11</f>
        <v>0</v>
      </c>
    </row>
    <row r="12" spans="1:13" x14ac:dyDescent="0.25">
      <c r="A12" s="10">
        <v>42554</v>
      </c>
      <c r="B12" s="6"/>
      <c r="C12" s="6"/>
      <c r="D12" s="6"/>
      <c r="E12" s="6">
        <f t="shared" si="0"/>
        <v>0</v>
      </c>
    </row>
    <row r="13" spans="1:13" x14ac:dyDescent="0.25">
      <c r="A13" s="10">
        <v>42555</v>
      </c>
      <c r="B13" s="6"/>
      <c r="C13" s="6"/>
      <c r="D13" s="6"/>
      <c r="E13" s="6">
        <f t="shared" si="0"/>
        <v>0</v>
      </c>
    </row>
    <row r="14" spans="1:13" x14ac:dyDescent="0.25">
      <c r="A14" s="10">
        <v>42556</v>
      </c>
      <c r="B14" s="6"/>
      <c r="C14" s="6"/>
      <c r="D14" s="6"/>
      <c r="E14" s="6">
        <f t="shared" si="0"/>
        <v>0</v>
      </c>
    </row>
    <row r="15" spans="1:13" x14ac:dyDescent="0.25">
      <c r="A15" s="10">
        <v>42557</v>
      </c>
      <c r="B15" s="6"/>
      <c r="C15" s="6"/>
      <c r="D15" s="6"/>
      <c r="E15" s="6">
        <f t="shared" si="0"/>
        <v>0</v>
      </c>
    </row>
    <row r="16" spans="1:13" x14ac:dyDescent="0.25">
      <c r="A16" s="10">
        <v>42558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42559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42560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42561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42562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42563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42564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42565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42566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42567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42568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42569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42570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42571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42572</v>
      </c>
      <c r="B30" s="6"/>
      <c r="C30" s="6"/>
      <c r="D30" s="6"/>
      <c r="E30" s="6">
        <v>0</v>
      </c>
      <c r="L30" s="6"/>
      <c r="M30" s="6"/>
    </row>
    <row r="31" spans="1:13" x14ac:dyDescent="0.25">
      <c r="A31" s="10">
        <v>42573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42574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42575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42576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42577</v>
      </c>
      <c r="B35" s="6"/>
      <c r="C35" s="6"/>
      <c r="D35" s="6"/>
      <c r="E35" s="6">
        <f t="shared" si="0"/>
        <v>0</v>
      </c>
    </row>
    <row r="36" spans="1:13" x14ac:dyDescent="0.25">
      <c r="A36" s="10">
        <v>42578</v>
      </c>
      <c r="B36" s="6"/>
      <c r="C36" s="6"/>
      <c r="D36" s="6"/>
      <c r="E36" s="6">
        <f t="shared" si="0"/>
        <v>0</v>
      </c>
    </row>
    <row r="37" spans="1:13" x14ac:dyDescent="0.25">
      <c r="A37" s="10">
        <v>42579</v>
      </c>
      <c r="B37" s="6"/>
      <c r="C37" s="6"/>
      <c r="D37" s="6"/>
      <c r="E37" s="6">
        <f t="shared" si="0"/>
        <v>0</v>
      </c>
    </row>
    <row r="38" spans="1:13" x14ac:dyDescent="0.25">
      <c r="A38" s="10">
        <v>42580</v>
      </c>
      <c r="B38" s="6"/>
      <c r="C38" s="6"/>
      <c r="D38" s="6"/>
      <c r="E38" s="6">
        <f t="shared" si="0"/>
        <v>0</v>
      </c>
    </row>
    <row r="39" spans="1:13" x14ac:dyDescent="0.25">
      <c r="A39" s="10">
        <v>42581</v>
      </c>
      <c r="B39" s="6"/>
      <c r="C39" s="6"/>
      <c r="D39" s="6"/>
      <c r="E39" s="6">
        <f t="shared" si="0"/>
        <v>0</v>
      </c>
    </row>
    <row r="40" spans="1:13" x14ac:dyDescent="0.25">
      <c r="A40" s="10">
        <v>42582</v>
      </c>
      <c r="B40" s="6"/>
      <c r="C40" s="6"/>
      <c r="D40" s="6"/>
      <c r="E40" s="6">
        <f t="shared" si="0"/>
        <v>0</v>
      </c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Juni!E48</f>
        <v>+</v>
      </c>
      <c r="F46" s="12">
        <f>Juni!F48</f>
        <v>0</v>
      </c>
    </row>
    <row r="47" spans="1:13" x14ac:dyDescent="0.25">
      <c r="A47" s="4" t="s">
        <v>15</v>
      </c>
      <c r="B47" s="24" t="str">
        <f>IF(E41=0,C7,IF(C7="-",IF(E41-D7&lt;0,"-","+"),"+"))</f>
        <v>-</v>
      </c>
      <c r="C47" s="12">
        <f>IF(E41=0,D7,IF(C7="+",D7+E41,ABS(E41-D7)))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10 A11:A40 B40:E40 A11:E39 F11:F40">
    <cfRule type="expression" dxfId="5" priority="1">
      <formula>OR(WEEKDAY($A10)=1,WEEKDAY($A10)=7)</formula>
    </cfRule>
  </conditionalFormatting>
  <dataValidations xWindow="520" yWindow="723" count="5">
    <dataValidation allowBlank="1" showInputMessage="1" showErrorMessage="1" promptTitle="Hinweis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operator="equal" allowBlank="1" showInputMessage="1" showErrorMessage="1" sqref="E48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">
      <formula1>DropdownEintr</formula1>
    </dataValidation>
    <dataValidation allowBlank="1" showInputMessage="1" showErrorMessage="1" promptTitle="Hinweis" sqref="G10:G40 I33:I40 I10:I31 H21:H40 H10:H19 B48:C48 B47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40"/>
  </dataValidation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6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42583</v>
      </c>
      <c r="G5" s="3"/>
    </row>
    <row r="7" spans="1:13" x14ac:dyDescent="0.25">
      <c r="A7" t="s">
        <v>8</v>
      </c>
      <c r="C7" s="11" t="str">
        <f>Juli!B48</f>
        <v>-</v>
      </c>
      <c r="D7" s="20">
        <f>Juli!C48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42583</v>
      </c>
      <c r="B10" s="6"/>
      <c r="C10" s="6"/>
      <c r="D10" s="6"/>
      <c r="E10" s="6">
        <f>C10-B10-D10</f>
        <v>0</v>
      </c>
    </row>
    <row r="11" spans="1:13" x14ac:dyDescent="0.25">
      <c r="A11" s="10">
        <v>42584</v>
      </c>
      <c r="B11" s="6"/>
      <c r="C11" s="6"/>
      <c r="D11" s="6"/>
      <c r="E11" s="6">
        <f t="shared" ref="E11:E40" si="0">C11-B11-D11</f>
        <v>0</v>
      </c>
    </row>
    <row r="12" spans="1:13" x14ac:dyDescent="0.25">
      <c r="A12" s="10">
        <v>42585</v>
      </c>
      <c r="B12" s="6"/>
      <c r="C12" s="6"/>
      <c r="D12" s="6"/>
      <c r="E12" s="6">
        <f t="shared" si="0"/>
        <v>0</v>
      </c>
    </row>
    <row r="13" spans="1:13" x14ac:dyDescent="0.25">
      <c r="A13" s="10">
        <v>42586</v>
      </c>
      <c r="B13" s="6"/>
      <c r="C13" s="6"/>
      <c r="D13" s="6"/>
      <c r="E13" s="6">
        <f t="shared" si="0"/>
        <v>0</v>
      </c>
    </row>
    <row r="14" spans="1:13" x14ac:dyDescent="0.25">
      <c r="A14" s="10">
        <v>42587</v>
      </c>
      <c r="B14" s="6"/>
      <c r="C14" s="6"/>
      <c r="D14" s="6"/>
      <c r="E14" s="6">
        <f t="shared" si="0"/>
        <v>0</v>
      </c>
    </row>
    <row r="15" spans="1:13" x14ac:dyDescent="0.25">
      <c r="A15" s="10">
        <v>42588</v>
      </c>
      <c r="B15" s="6"/>
      <c r="C15" s="6"/>
      <c r="D15" s="6"/>
      <c r="E15" s="6">
        <f t="shared" si="0"/>
        <v>0</v>
      </c>
    </row>
    <row r="16" spans="1:13" x14ac:dyDescent="0.25">
      <c r="A16" s="10">
        <v>42589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42590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42591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42592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42593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42594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42595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42596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42597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42598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42599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42600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42601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42602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42603</v>
      </c>
      <c r="B30" s="6"/>
      <c r="C30" s="6"/>
      <c r="D30" s="6"/>
      <c r="E30" s="6">
        <v>0</v>
      </c>
      <c r="L30" s="6"/>
      <c r="M30" s="6"/>
    </row>
    <row r="31" spans="1:13" x14ac:dyDescent="0.25">
      <c r="A31" s="10">
        <v>42604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42605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42606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42607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42608</v>
      </c>
      <c r="B35" s="6"/>
      <c r="C35" s="6"/>
      <c r="D35" s="6"/>
      <c r="E35" s="6">
        <f t="shared" si="0"/>
        <v>0</v>
      </c>
    </row>
    <row r="36" spans="1:13" x14ac:dyDescent="0.25">
      <c r="A36" s="10">
        <v>42609</v>
      </c>
      <c r="B36" s="6"/>
      <c r="C36" s="6"/>
      <c r="D36" s="6"/>
      <c r="E36" s="6">
        <f t="shared" si="0"/>
        <v>0</v>
      </c>
    </row>
    <row r="37" spans="1:13" x14ac:dyDescent="0.25">
      <c r="A37" s="10">
        <v>42610</v>
      </c>
      <c r="B37" s="6"/>
      <c r="C37" s="6"/>
      <c r="D37" s="6"/>
      <c r="E37" s="6">
        <f t="shared" si="0"/>
        <v>0</v>
      </c>
    </row>
    <row r="38" spans="1:13" x14ac:dyDescent="0.25">
      <c r="A38" s="10">
        <v>42611</v>
      </c>
      <c r="B38" s="6"/>
      <c r="C38" s="6"/>
      <c r="D38" s="6"/>
      <c r="E38" s="6">
        <f t="shared" si="0"/>
        <v>0</v>
      </c>
    </row>
    <row r="39" spans="1:13" x14ac:dyDescent="0.25">
      <c r="A39" s="10">
        <v>42612</v>
      </c>
      <c r="B39" s="6"/>
      <c r="C39" s="6"/>
      <c r="D39" s="6"/>
      <c r="E39" s="6">
        <f t="shared" si="0"/>
        <v>0</v>
      </c>
    </row>
    <row r="40" spans="1:13" x14ac:dyDescent="0.25">
      <c r="A40" s="10">
        <v>42613</v>
      </c>
      <c r="B40" s="6"/>
      <c r="C40" s="6"/>
      <c r="D40" s="6"/>
      <c r="E40" s="6">
        <f t="shared" si="0"/>
        <v>0</v>
      </c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Juli!E48</f>
        <v>+</v>
      </c>
      <c r="F46" s="12">
        <f>Juli!F48</f>
        <v>0</v>
      </c>
    </row>
    <row r="47" spans="1:13" x14ac:dyDescent="0.25">
      <c r="A47" s="4" t="s">
        <v>15</v>
      </c>
      <c r="B47" s="24" t="str">
        <f>IF(E41=0,C7,IF(C7="-",IF(E41-D7&lt;0,"-","+"),"+"))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B40:D40 A11:A40 A10:F10 A39:D39 E39:E40 A11:E38 F11:F40">
    <cfRule type="expression" dxfId="4" priority="1">
      <formula>OR(WEEKDAY($A10)=1,WEEKDAY($A10)=7)</formula>
    </cfRule>
  </conditionalFormatting>
  <dataValidations count="5">
    <dataValidation allowBlank="1" showInputMessage="1" showErrorMessage="1" promptTitle="Hinweis" sqref="G10:G40 I33:I40 I10:I31 H21:H40 H10:H19 B48:C48 B47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">
      <formula1>DropdownEintr</formula1>
    </dataValidation>
    <dataValidation operator="equal" allowBlank="1" showInputMessage="1" showErrorMessage="1" sqref="E48"/>
    <dataValidation allowBlank="1" showInputMessage="1" showErrorMessage="1" promptTitle="Hinweis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40"/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/>
  </sheetViews>
  <sheetFormatPr baseColWidth="10" defaultRowHeight="15" x14ac:dyDescent="0.25"/>
  <cols>
    <col min="1" max="1" width="17.85546875" customWidth="1"/>
    <col min="2" max="2" width="11.7109375" customWidth="1"/>
    <col min="3" max="3" width="11.5703125" customWidth="1"/>
    <col min="4" max="4" width="12.140625" customWidth="1"/>
    <col min="5" max="5" width="14.5703125" customWidth="1"/>
    <col min="6" max="6" width="17.140625" customWidth="1"/>
    <col min="7" max="7" width="15.5703125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  <c r="E2" s="2" t="s">
        <v>2</v>
      </c>
      <c r="F2">
        <f>Januar!F2</f>
        <v>0</v>
      </c>
    </row>
    <row r="3" spans="1:13" x14ac:dyDescent="0.25">
      <c r="E3" s="2" t="s">
        <v>3</v>
      </c>
      <c r="F3">
        <f>Januar!F3</f>
        <v>0</v>
      </c>
    </row>
    <row r="4" spans="1:13" x14ac:dyDescent="0.25">
      <c r="E4" s="2" t="s">
        <v>4</v>
      </c>
      <c r="F4">
        <f>Januar!F4</f>
        <v>0</v>
      </c>
    </row>
    <row r="5" spans="1:13" x14ac:dyDescent="0.25">
      <c r="A5" t="s">
        <v>5</v>
      </c>
      <c r="B5" s="5">
        <f>Januar!B5</f>
        <v>0</v>
      </c>
      <c r="C5" t="s">
        <v>6</v>
      </c>
      <c r="E5" s="2" t="s">
        <v>7</v>
      </c>
      <c r="F5" s="13">
        <f>A10</f>
        <v>42614</v>
      </c>
      <c r="G5" s="3"/>
    </row>
    <row r="7" spans="1:13" x14ac:dyDescent="0.25">
      <c r="A7" t="s">
        <v>8</v>
      </c>
      <c r="C7" s="11" t="str">
        <f>August!B48</f>
        <v>-</v>
      </c>
      <c r="D7" s="20">
        <f>August!C48</f>
        <v>0</v>
      </c>
    </row>
    <row r="9" spans="1:13" ht="32.25" customHeight="1" x14ac:dyDescent="0.25">
      <c r="A9" s="9" t="s">
        <v>9</v>
      </c>
      <c r="B9" s="7" t="s">
        <v>23</v>
      </c>
      <c r="C9" s="7" t="s">
        <v>10</v>
      </c>
      <c r="D9" s="8" t="s">
        <v>11</v>
      </c>
      <c r="E9" s="8" t="s">
        <v>17</v>
      </c>
      <c r="F9" s="9" t="s">
        <v>12</v>
      </c>
    </row>
    <row r="10" spans="1:13" x14ac:dyDescent="0.25">
      <c r="A10" s="10">
        <v>42614</v>
      </c>
      <c r="B10" s="6"/>
      <c r="C10" s="6"/>
      <c r="D10" s="6"/>
      <c r="E10" s="6">
        <f>C10-B10-D10</f>
        <v>0</v>
      </c>
    </row>
    <row r="11" spans="1:13" x14ac:dyDescent="0.25">
      <c r="A11" s="10">
        <v>42615</v>
      </c>
      <c r="B11" s="6"/>
      <c r="C11" s="6"/>
      <c r="D11" s="6"/>
      <c r="E11" s="6">
        <f t="shared" ref="E11:E39" si="0">C11-B11-D11</f>
        <v>0</v>
      </c>
    </row>
    <row r="12" spans="1:13" x14ac:dyDescent="0.25">
      <c r="A12" s="10">
        <v>42616</v>
      </c>
      <c r="B12" s="6"/>
      <c r="C12" s="6"/>
      <c r="D12" s="6"/>
      <c r="E12" s="6">
        <f t="shared" si="0"/>
        <v>0</v>
      </c>
    </row>
    <row r="13" spans="1:13" x14ac:dyDescent="0.25">
      <c r="A13" s="10">
        <v>42617</v>
      </c>
      <c r="B13" s="6"/>
      <c r="C13" s="6"/>
      <c r="D13" s="6"/>
      <c r="E13" s="6">
        <f t="shared" si="0"/>
        <v>0</v>
      </c>
    </row>
    <row r="14" spans="1:13" x14ac:dyDescent="0.25">
      <c r="A14" s="10">
        <v>42618</v>
      </c>
      <c r="B14" s="6"/>
      <c r="C14" s="6"/>
      <c r="D14" s="6"/>
      <c r="E14" s="6">
        <f t="shared" si="0"/>
        <v>0</v>
      </c>
    </row>
    <row r="15" spans="1:13" x14ac:dyDescent="0.25">
      <c r="A15" s="10">
        <v>42619</v>
      </c>
      <c r="B15" s="6"/>
      <c r="C15" s="6"/>
      <c r="D15" s="6"/>
      <c r="E15" s="6">
        <f t="shared" si="0"/>
        <v>0</v>
      </c>
    </row>
    <row r="16" spans="1:13" x14ac:dyDescent="0.25">
      <c r="A16" s="10">
        <v>42620</v>
      </c>
      <c r="B16" s="6"/>
      <c r="C16" s="6"/>
      <c r="D16" s="6"/>
      <c r="E16" s="6">
        <f t="shared" si="0"/>
        <v>0</v>
      </c>
      <c r="L16" s="6"/>
      <c r="M16" s="6"/>
    </row>
    <row r="17" spans="1:13" x14ac:dyDescent="0.25">
      <c r="A17" s="10">
        <v>42621</v>
      </c>
      <c r="B17" s="6"/>
      <c r="C17" s="6"/>
      <c r="D17" s="6"/>
      <c r="E17" s="6">
        <f t="shared" si="0"/>
        <v>0</v>
      </c>
      <c r="L17" s="6"/>
      <c r="M17" s="6"/>
    </row>
    <row r="18" spans="1:13" x14ac:dyDescent="0.25">
      <c r="A18" s="10">
        <v>42622</v>
      </c>
      <c r="B18" s="6"/>
      <c r="C18" s="6"/>
      <c r="D18" s="6"/>
      <c r="E18" s="6">
        <f t="shared" si="0"/>
        <v>0</v>
      </c>
      <c r="L18" s="6"/>
      <c r="M18" s="6"/>
    </row>
    <row r="19" spans="1:13" x14ac:dyDescent="0.25">
      <c r="A19" s="10">
        <v>42623</v>
      </c>
      <c r="B19" s="6"/>
      <c r="C19" s="6"/>
      <c r="D19" s="6"/>
      <c r="E19" s="6">
        <f t="shared" si="0"/>
        <v>0</v>
      </c>
      <c r="L19" s="6"/>
      <c r="M19" s="6"/>
    </row>
    <row r="20" spans="1:13" x14ac:dyDescent="0.25">
      <c r="A20" s="10">
        <v>42624</v>
      </c>
      <c r="B20" s="6"/>
      <c r="C20" s="6"/>
      <c r="D20" s="6"/>
      <c r="E20" s="6">
        <f t="shared" si="0"/>
        <v>0</v>
      </c>
      <c r="L20" s="6"/>
      <c r="M20" s="6"/>
    </row>
    <row r="21" spans="1:13" x14ac:dyDescent="0.25">
      <c r="A21" s="10">
        <v>42625</v>
      </c>
      <c r="B21" s="6"/>
      <c r="C21" s="6"/>
      <c r="D21" s="6"/>
      <c r="E21" s="6">
        <f t="shared" si="0"/>
        <v>0</v>
      </c>
      <c r="L21" s="6"/>
      <c r="M21" s="6"/>
    </row>
    <row r="22" spans="1:13" x14ac:dyDescent="0.25">
      <c r="A22" s="10">
        <v>42626</v>
      </c>
      <c r="B22" s="6"/>
      <c r="C22" s="6"/>
      <c r="D22" s="6"/>
      <c r="E22" s="6">
        <f t="shared" si="0"/>
        <v>0</v>
      </c>
      <c r="L22" s="6"/>
      <c r="M22" s="6"/>
    </row>
    <row r="23" spans="1:13" x14ac:dyDescent="0.25">
      <c r="A23" s="10">
        <v>42627</v>
      </c>
      <c r="B23" s="6"/>
      <c r="C23" s="6"/>
      <c r="D23" s="6"/>
      <c r="E23" s="6">
        <f t="shared" si="0"/>
        <v>0</v>
      </c>
      <c r="L23" s="6"/>
      <c r="M23" s="6"/>
    </row>
    <row r="24" spans="1:13" x14ac:dyDescent="0.25">
      <c r="A24" s="10">
        <v>42628</v>
      </c>
      <c r="B24" s="6"/>
      <c r="C24" s="6"/>
      <c r="D24" s="6"/>
      <c r="E24" s="6">
        <f t="shared" si="0"/>
        <v>0</v>
      </c>
      <c r="L24" s="6"/>
      <c r="M24" s="6"/>
    </row>
    <row r="25" spans="1:13" x14ac:dyDescent="0.25">
      <c r="A25" s="10">
        <v>42629</v>
      </c>
      <c r="B25" s="6"/>
      <c r="C25" s="6"/>
      <c r="D25" s="6"/>
      <c r="E25" s="6">
        <f t="shared" si="0"/>
        <v>0</v>
      </c>
      <c r="L25" s="6"/>
      <c r="M25" s="6"/>
    </row>
    <row r="26" spans="1:13" x14ac:dyDescent="0.25">
      <c r="A26" s="10">
        <v>42630</v>
      </c>
      <c r="B26" s="6"/>
      <c r="C26" s="6"/>
      <c r="D26" s="6"/>
      <c r="E26" s="6">
        <f t="shared" si="0"/>
        <v>0</v>
      </c>
      <c r="L26" s="6"/>
      <c r="M26" s="6"/>
    </row>
    <row r="27" spans="1:13" x14ac:dyDescent="0.25">
      <c r="A27" s="10">
        <v>42631</v>
      </c>
      <c r="B27" s="6"/>
      <c r="C27" s="6"/>
      <c r="D27" s="6"/>
      <c r="E27" s="6">
        <f t="shared" si="0"/>
        <v>0</v>
      </c>
      <c r="L27" s="6"/>
      <c r="M27" s="6"/>
    </row>
    <row r="28" spans="1:13" x14ac:dyDescent="0.25">
      <c r="A28" s="10">
        <v>42632</v>
      </c>
      <c r="B28" s="6"/>
      <c r="C28" s="6"/>
      <c r="D28" s="6"/>
      <c r="E28" s="6">
        <f t="shared" si="0"/>
        <v>0</v>
      </c>
      <c r="L28" s="6"/>
      <c r="M28" s="6"/>
    </row>
    <row r="29" spans="1:13" x14ac:dyDescent="0.25">
      <c r="A29" s="10">
        <v>42633</v>
      </c>
      <c r="B29" s="6"/>
      <c r="C29" s="6"/>
      <c r="D29" s="6"/>
      <c r="E29" s="6">
        <f t="shared" si="0"/>
        <v>0</v>
      </c>
      <c r="L29" s="6"/>
      <c r="M29" s="6"/>
    </row>
    <row r="30" spans="1:13" x14ac:dyDescent="0.25">
      <c r="A30" s="10">
        <v>42634</v>
      </c>
      <c r="B30" s="6"/>
      <c r="C30" s="6"/>
      <c r="D30" s="6"/>
      <c r="E30" s="6">
        <f t="shared" si="0"/>
        <v>0</v>
      </c>
      <c r="L30" s="6"/>
      <c r="M30" s="6"/>
    </row>
    <row r="31" spans="1:13" x14ac:dyDescent="0.25">
      <c r="A31" s="10">
        <v>42635</v>
      </c>
      <c r="B31" s="6"/>
      <c r="C31" s="6"/>
      <c r="D31" s="6"/>
      <c r="E31" s="6">
        <f t="shared" si="0"/>
        <v>0</v>
      </c>
      <c r="L31" s="6"/>
      <c r="M31" s="6"/>
    </row>
    <row r="32" spans="1:13" x14ac:dyDescent="0.25">
      <c r="A32" s="10">
        <v>42636</v>
      </c>
      <c r="B32" s="6"/>
      <c r="C32" s="6"/>
      <c r="D32" s="6"/>
      <c r="E32" s="6">
        <f t="shared" si="0"/>
        <v>0</v>
      </c>
      <c r="L32" s="6"/>
      <c r="M32" s="6"/>
    </row>
    <row r="33" spans="1:13" x14ac:dyDescent="0.25">
      <c r="A33" s="10">
        <v>42637</v>
      </c>
      <c r="B33" s="6"/>
      <c r="C33" s="6"/>
      <c r="D33" s="6"/>
      <c r="E33" s="6">
        <f t="shared" si="0"/>
        <v>0</v>
      </c>
      <c r="L33" s="6"/>
      <c r="M33" s="6"/>
    </row>
    <row r="34" spans="1:13" x14ac:dyDescent="0.25">
      <c r="A34" s="10">
        <v>42638</v>
      </c>
      <c r="B34" s="6"/>
      <c r="C34" s="6"/>
      <c r="D34" s="6"/>
      <c r="E34" s="6">
        <f t="shared" si="0"/>
        <v>0</v>
      </c>
      <c r="L34" s="6"/>
      <c r="M34" s="6"/>
    </row>
    <row r="35" spans="1:13" x14ac:dyDescent="0.25">
      <c r="A35" s="10">
        <v>42639</v>
      </c>
      <c r="B35" s="6"/>
      <c r="C35" s="6"/>
      <c r="D35" s="6"/>
      <c r="E35" s="6">
        <f t="shared" si="0"/>
        <v>0</v>
      </c>
    </row>
    <row r="36" spans="1:13" x14ac:dyDescent="0.25">
      <c r="A36" s="10">
        <v>42640</v>
      </c>
      <c r="B36" s="6"/>
      <c r="C36" s="6"/>
      <c r="D36" s="6"/>
      <c r="E36" s="6">
        <f t="shared" si="0"/>
        <v>0</v>
      </c>
    </row>
    <row r="37" spans="1:13" x14ac:dyDescent="0.25">
      <c r="A37" s="10">
        <v>42641</v>
      </c>
      <c r="B37" s="6"/>
      <c r="C37" s="6"/>
      <c r="D37" s="6"/>
      <c r="E37" s="6">
        <f t="shared" si="0"/>
        <v>0</v>
      </c>
    </row>
    <row r="38" spans="1:13" x14ac:dyDescent="0.25">
      <c r="A38" s="10">
        <v>42642</v>
      </c>
      <c r="B38" s="6"/>
      <c r="C38" s="6"/>
      <c r="D38" s="6"/>
      <c r="E38" s="6">
        <f t="shared" si="0"/>
        <v>0</v>
      </c>
    </row>
    <row r="39" spans="1:13" x14ac:dyDescent="0.25">
      <c r="A39" s="10">
        <v>42643</v>
      </c>
      <c r="B39" s="6"/>
      <c r="C39" s="6"/>
      <c r="D39" s="6"/>
      <c r="E39" s="6">
        <f t="shared" si="0"/>
        <v>0</v>
      </c>
    </row>
    <row r="40" spans="1:13" x14ac:dyDescent="0.25">
      <c r="A40" s="10"/>
      <c r="B40" s="6"/>
      <c r="C40" s="6"/>
      <c r="D40" s="6"/>
      <c r="E40" s="6"/>
    </row>
    <row r="41" spans="1:13" x14ac:dyDescent="0.25">
      <c r="D41" s="4" t="s">
        <v>18</v>
      </c>
      <c r="E41" s="6">
        <f>SUM(E10:E40)</f>
        <v>0</v>
      </c>
    </row>
    <row r="45" spans="1:13" x14ac:dyDescent="0.25">
      <c r="A45" s="22" t="s">
        <v>13</v>
      </c>
      <c r="B45" s="22"/>
      <c r="C45" s="22"/>
      <c r="D45" s="22"/>
      <c r="E45" s="22" t="s">
        <v>14</v>
      </c>
    </row>
    <row r="46" spans="1:13" x14ac:dyDescent="0.25">
      <c r="A46" s="4" t="s">
        <v>5</v>
      </c>
      <c r="C46" s="12">
        <f>B5</f>
        <v>0</v>
      </c>
      <c r="D46" s="4" t="s">
        <v>15</v>
      </c>
      <c r="E46" s="4" t="str">
        <f>August!E48</f>
        <v>+</v>
      </c>
      <c r="F46" s="12">
        <f>August!F48</f>
        <v>0</v>
      </c>
    </row>
    <row r="47" spans="1:13" x14ac:dyDescent="0.25">
      <c r="A47" s="4" t="s">
        <v>15</v>
      </c>
      <c r="B47" s="24" t="str">
        <f>IF(E41=0,C7,IF(C7="-",IF(E41-D7&lt;0,"-","+"),"+"))</f>
        <v>-</v>
      </c>
      <c r="C47" s="12">
        <f>IF(E41=0,D7,IF(C7="+",D7+E41,ABS(D7-E41)))</f>
        <v>0</v>
      </c>
      <c r="D47" s="4" t="s">
        <v>24</v>
      </c>
      <c r="F47" s="12">
        <f>SUMIF(F10:F40,Support!A8,E10:E40)</f>
        <v>0</v>
      </c>
    </row>
    <row r="48" spans="1:13" x14ac:dyDescent="0.25">
      <c r="A48" s="4" t="s">
        <v>16</v>
      </c>
      <c r="B48" s="24" t="str">
        <f>IF(B47="-","-",IF(C47&gt;C46,"+","-"))</f>
        <v>-</v>
      </c>
      <c r="C48" s="23">
        <f>IF(B47="-",C47+C46,IF(C47&gt;C46,C47-C46,ABS(C46-C47)))</f>
        <v>0</v>
      </c>
      <c r="D48" s="4" t="s">
        <v>25</v>
      </c>
      <c r="E48" s="24" t="str">
        <f>IF(F47&gt;F46,"-","+")</f>
        <v>+</v>
      </c>
      <c r="F48" s="23">
        <f>F46-F47</f>
        <v>0</v>
      </c>
    </row>
  </sheetData>
  <conditionalFormatting sqref="A10:F39">
    <cfRule type="expression" dxfId="3" priority="1">
      <formula>OR(WEEKDAY($A10)=1,WEEKDAY($A10)=7)</formula>
    </cfRule>
  </conditionalFormatting>
  <dataValidations count="5">
    <dataValidation allowBlank="1" showInputMessage="1" showErrorMessage="1" promptTitle="Hinweis" prompt="Die Urlaubszeit hängt von der Arbeitszeit pro Monat ab:_x000a__x000a_41h/Monat = 49h/Jahr_x000a_60h/Monat = 72h/Jahr_x000a_81h/Monat = 96h/Jahr_x000a__x000a_Bei einer kürzeren Beschäftigungsdauer errechnet sich die Urlaubszeit anteilig, d.h. ein Zwölftel für jeden vollen Beschäftigungsmonat" sqref="F46"/>
    <dataValidation operator="equal" allowBlank="1" showInputMessage="1" showErrorMessage="1" sqref="E48"/>
    <dataValidation type="list" errorStyle="information" allowBlank="1" showInputMessage="1" showErrorMessage="1" error="Die von Ihnen eingegebenen Daten sind ungültig. Diese Spalten dient lediglich zum Erfassen von Gründen für nicht-reguläre Arbeitszeit." promptTitle="Hinweis" prompt="Bitte vergessen Sie nicht, Ihre reguläre Arbeitszeit in der Spalte &quot;Arbeitszeit Ist&quot; einzutragen." sqref="K10:K15 F40">
      <formula1>DropdownEintr</formula1>
    </dataValidation>
    <dataValidation allowBlank="1" showInputMessage="1" showErrorMessage="1" promptTitle="Hinweis" sqref="G10:G40 I33:I40 I10:I31 H21:H40 H10:H19 B48:C48 B47"/>
    <dataValidation errorStyle="information" allowBlank="1" showInputMessage="1" error="Die von Ihnen eingegebenen Daten sind ungültig. Diese Spalten dient lediglich zum Erfassen von Gründen für nicht-reguläre Arbeitszeit." promptTitle="Hinweis" prompt="Bitte hier auch in Anspruch genommenen &quot;Urlaub&quot; eintragen. Die Zeit wird dann automatisch verrechnet." sqref="F10:F39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</vt:i4>
      </vt:variant>
    </vt:vector>
  </HeadingPairs>
  <TitlesOfParts>
    <vt:vector size="15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Support</vt:lpstr>
      <vt:lpstr>DropdownEintr</vt:lpstr>
      <vt:lpstr>DropwdownEintr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stephaer</dc:creator>
  <cp:lastModifiedBy>Kathrin Stenzel</cp:lastModifiedBy>
  <cp:lastPrinted>2016-09-07T11:14:48Z</cp:lastPrinted>
  <dcterms:created xsi:type="dcterms:W3CDTF">2015-10-13T15:05:03Z</dcterms:created>
  <dcterms:modified xsi:type="dcterms:W3CDTF">2016-11-16T13:20:39Z</dcterms:modified>
</cp:coreProperties>
</file>